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0" windowWidth="28800" windowHeight="12435"/>
  </bookViews>
  <sheets>
    <sheet name="Tariev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 s="1"/>
  <c r="M6" i="1"/>
  <c r="O18" i="1" s="1"/>
  <c r="P18" i="1" s="1"/>
  <c r="N6" i="1"/>
  <c r="M7" i="1"/>
  <c r="N7" i="1"/>
  <c r="M8" i="1"/>
  <c r="N8" i="1"/>
  <c r="M9" i="1"/>
  <c r="N10" i="1" s="1"/>
  <c r="M10" i="1"/>
  <c r="M11" i="1"/>
  <c r="N11" i="1" s="1"/>
  <c r="M12" i="1"/>
  <c r="N12" i="1"/>
  <c r="M13" i="1"/>
  <c r="M14" i="1"/>
  <c r="N14" i="1" s="1"/>
  <c r="M15" i="1"/>
  <c r="M16" i="1"/>
  <c r="N16" i="1"/>
  <c r="M17" i="1"/>
  <c r="M18" i="1"/>
  <c r="N19" i="1" s="1"/>
  <c r="N18" i="1"/>
  <c r="M19" i="1"/>
  <c r="M20" i="1"/>
  <c r="N21" i="1" s="1"/>
  <c r="M21" i="1"/>
  <c r="M22" i="1"/>
  <c r="N22" i="1"/>
  <c r="M23" i="1"/>
  <c r="N23" i="1" s="1"/>
  <c r="M24" i="1"/>
  <c r="N25" i="1" s="1"/>
  <c r="M25" i="1"/>
  <c r="M26" i="1"/>
  <c r="N26" i="1"/>
  <c r="M27" i="1"/>
  <c r="N28" i="1" s="1"/>
  <c r="N27" i="1"/>
  <c r="M28" i="1"/>
  <c r="M29" i="1"/>
  <c r="N30" i="1" s="1"/>
  <c r="M30" i="1"/>
  <c r="M31" i="1"/>
  <c r="N31" i="1"/>
  <c r="M32" i="1"/>
  <c r="N33" i="1" s="1"/>
  <c r="M33" i="1"/>
  <c r="M34" i="1"/>
  <c r="N34" i="1" s="1"/>
  <c r="O6" i="1"/>
  <c r="P6" i="1"/>
  <c r="O7" i="1"/>
  <c r="P7" i="1" s="1"/>
  <c r="O10" i="1"/>
  <c r="P10" i="1" s="1"/>
  <c r="O26" i="1"/>
  <c r="P26" i="1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C15" i="1"/>
  <c r="C16" i="1"/>
  <c r="D16" i="1" s="1"/>
  <c r="E16" i="1" s="1"/>
  <c r="F16" i="1" s="1"/>
  <c r="C17" i="1"/>
  <c r="D17" i="1" s="1"/>
  <c r="E17" i="1" s="1"/>
  <c r="F17" i="1" s="1"/>
  <c r="C18" i="1"/>
  <c r="D18" i="1" s="1"/>
  <c r="E18" i="1" s="1"/>
  <c r="F18" i="1" s="1"/>
  <c r="C19" i="1"/>
  <c r="C20" i="1"/>
  <c r="D20" i="1" s="1"/>
  <c r="E20" i="1" s="1"/>
  <c r="F20" i="1" s="1"/>
  <c r="C21" i="1"/>
  <c r="C22" i="1"/>
  <c r="C23" i="1"/>
  <c r="C24" i="1"/>
  <c r="D24" i="1" s="1"/>
  <c r="E24" i="1" s="1"/>
  <c r="F24" i="1" s="1"/>
  <c r="C25" i="1"/>
  <c r="D25" i="1" s="1"/>
  <c r="E25" i="1" s="1"/>
  <c r="F25" i="1" s="1"/>
  <c r="C26" i="1"/>
  <c r="D26" i="1" s="1"/>
  <c r="E26" i="1" s="1"/>
  <c r="F26" i="1" s="1"/>
  <c r="C27" i="1"/>
  <c r="D27" i="1" s="1"/>
  <c r="E27" i="1" s="1"/>
  <c r="F27" i="1" s="1"/>
  <c r="C28" i="1"/>
  <c r="C29" i="1"/>
  <c r="C30" i="1"/>
  <c r="C31" i="1"/>
  <c r="C32" i="1"/>
  <c r="D32" i="1" s="1"/>
  <c r="E32" i="1" s="1"/>
  <c r="F32" i="1" s="1"/>
  <c r="C33" i="1"/>
  <c r="D33" i="1" s="1"/>
  <c r="E33" i="1" s="1"/>
  <c r="F33" i="1" s="1"/>
  <c r="C34" i="1"/>
  <c r="D34" i="1" s="1"/>
  <c r="E34" i="1" s="1"/>
  <c r="F34" i="1" s="1"/>
  <c r="C35" i="1"/>
  <c r="C6" i="1"/>
  <c r="C7" i="1"/>
  <c r="C8" i="1"/>
  <c r="D8" i="1" s="1"/>
  <c r="E8" i="1" s="1"/>
  <c r="F8" i="1" s="1"/>
  <c r="C9" i="1"/>
  <c r="C10" i="1"/>
  <c r="D10" i="1" s="1"/>
  <c r="E10" i="1" s="1"/>
  <c r="F10" i="1" s="1"/>
  <c r="C11" i="1"/>
  <c r="D11" i="1" s="1"/>
  <c r="E11" i="1" s="1"/>
  <c r="F11" i="1" s="1"/>
  <c r="C12" i="1"/>
  <c r="D12" i="1" s="1"/>
  <c r="E12" i="1" s="1"/>
  <c r="F12" i="1" s="1"/>
  <c r="C13" i="1"/>
  <c r="C14" i="1"/>
  <c r="D14" i="1" s="1"/>
  <c r="E14" i="1" s="1"/>
  <c r="F14" i="1" s="1"/>
  <c r="C5" i="1"/>
  <c r="D35" i="1"/>
  <c r="E35" i="1" s="1"/>
  <c r="F35" i="1" s="1"/>
  <c r="D19" i="1"/>
  <c r="E19" i="1"/>
  <c r="F19" i="1" s="1"/>
  <c r="D9" i="1"/>
  <c r="E9" i="1"/>
  <c r="F9" i="1" s="1"/>
  <c r="D28" i="1"/>
  <c r="E28" i="1" s="1"/>
  <c r="F28" i="1" s="1"/>
  <c r="D23" i="1"/>
  <c r="E23" i="1"/>
  <c r="F23" i="1" s="1"/>
  <c r="D7" i="1"/>
  <c r="E7" i="1"/>
  <c r="F7" i="1" s="1"/>
  <c r="D30" i="1"/>
  <c r="E30" i="1" s="1"/>
  <c r="F30" i="1" s="1"/>
  <c r="D22" i="1"/>
  <c r="E22" i="1" s="1"/>
  <c r="F22" i="1" s="1"/>
  <c r="D6" i="1"/>
  <c r="E6" i="1"/>
  <c r="F6" i="1" s="1"/>
  <c r="D29" i="1"/>
  <c r="E29" i="1" s="1"/>
  <c r="F29" i="1" s="1"/>
  <c r="D21" i="1"/>
  <c r="E21" i="1" s="1"/>
  <c r="F21" i="1" s="1"/>
  <c r="D13" i="1"/>
  <c r="E13" i="1" s="1"/>
  <c r="F13" i="1" s="1"/>
  <c r="D5" i="1"/>
  <c r="E5" i="1" s="1"/>
  <c r="F5" i="1" s="1"/>
  <c r="D31" i="1"/>
  <c r="E31" i="1"/>
  <c r="F31" i="1" s="1"/>
  <c r="D15" i="1"/>
  <c r="E15" i="1"/>
  <c r="F15" i="1" s="1"/>
  <c r="N13" i="1" l="1"/>
  <c r="O34" i="1"/>
  <c r="P34" i="1" s="1"/>
  <c r="N20" i="1"/>
  <c r="N17" i="1"/>
  <c r="O22" i="1"/>
  <c r="P22" i="1" s="1"/>
  <c r="O11" i="1"/>
  <c r="P11" i="1" s="1"/>
  <c r="N24" i="1"/>
  <c r="N15" i="1"/>
  <c r="O30" i="1"/>
  <c r="P30" i="1" s="1"/>
  <c r="O14" i="1"/>
  <c r="P14" i="1" s="1"/>
  <c r="N32" i="1"/>
  <c r="N29" i="1"/>
  <c r="O33" i="1"/>
  <c r="P33" i="1" s="1"/>
  <c r="O29" i="1"/>
  <c r="P29" i="1" s="1"/>
  <c r="O25" i="1"/>
  <c r="P25" i="1" s="1"/>
  <c r="O21" i="1"/>
  <c r="P21" i="1" s="1"/>
  <c r="O17" i="1"/>
  <c r="P17" i="1" s="1"/>
  <c r="O13" i="1"/>
  <c r="P13" i="1" s="1"/>
  <c r="O9" i="1"/>
  <c r="P9" i="1" s="1"/>
  <c r="O5" i="1"/>
  <c r="P5" i="1" s="1"/>
  <c r="O32" i="1"/>
  <c r="P32" i="1" s="1"/>
  <c r="O28" i="1"/>
  <c r="P28" i="1" s="1"/>
  <c r="O24" i="1"/>
  <c r="P24" i="1" s="1"/>
  <c r="O20" i="1"/>
  <c r="P20" i="1" s="1"/>
  <c r="O16" i="1"/>
  <c r="P16" i="1" s="1"/>
  <c r="O12" i="1"/>
  <c r="P12" i="1" s="1"/>
  <c r="O8" i="1"/>
  <c r="P8" i="1" s="1"/>
  <c r="N9" i="1"/>
  <c r="O31" i="1"/>
  <c r="P31" i="1" s="1"/>
  <c r="O27" i="1"/>
  <c r="P27" i="1" s="1"/>
  <c r="O23" i="1"/>
  <c r="P23" i="1" s="1"/>
  <c r="O19" i="1"/>
  <c r="P19" i="1" s="1"/>
  <c r="O15" i="1"/>
  <c r="P15" i="1" s="1"/>
</calcChain>
</file>

<file path=xl/sharedStrings.xml><?xml version="1.0" encoding="utf-8"?>
<sst xmlns="http://schemas.openxmlformats.org/spreadsheetml/2006/main" count="24" uniqueCount="22">
  <si>
    <t>Afstand enkel</t>
  </si>
  <si>
    <t>Afstand dubbel</t>
  </si>
  <si>
    <t>Kosten</t>
  </si>
  <si>
    <t>Vrijstelling</t>
  </si>
  <si>
    <t>Totale kilometers aanrekenen</t>
  </si>
  <si>
    <t>Kost/km</t>
  </si>
  <si>
    <t>vrijstelling</t>
  </si>
  <si>
    <t>prijs per km</t>
  </si>
  <si>
    <t>INVOER</t>
  </si>
  <si>
    <t>BEREKEND</t>
  </si>
  <si>
    <t>korting bij nieuwe kopie</t>
  </si>
  <si>
    <t>Aantal kopies</t>
  </si>
  <si>
    <t>initiële prijs</t>
  </si>
  <si>
    <t>Prijs per kopie</t>
  </si>
  <si>
    <t>minimale prijs</t>
  </si>
  <si>
    <t>Prijs voor laatste kopie</t>
  </si>
  <si>
    <t>Persoonlijke financiële opvolging</t>
  </si>
  <si>
    <t>Verplaatsingen</t>
  </si>
  <si>
    <t>Korting tov vorige kopie</t>
  </si>
  <si>
    <t>Totaalprijs</t>
  </si>
  <si>
    <t>uitbreidingen</t>
  </si>
  <si>
    <t>uurtarief aanpassingen/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</si>
</sst>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€&quot;* #,##0.00_);_(&quot;€&quot;* \(#,##0.00\);_(&quot;€&quot;* &quot;-&quot;??_);_(@_)"/>
    <numFmt numFmtId="164" formatCode="#0&quot; km&quot;"/>
    <numFmt numFmtId="165" formatCode="_ [$€-813]\ * #,##0.00_ ;_ [$€-813]\ * \-#,##0.00_ ;_ [$€-813]\ * &quot;-&quot;??_ ;_ @_ "/>
    <numFmt numFmtId="166" formatCode="0&quot; km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164" fontId="0" fillId="0" borderId="0" xfId="0" applyNumberFormat="1"/>
    <xf numFmtId="44" fontId="0" fillId="2" borderId="0" xfId="1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9" fontId="0" fillId="2" borderId="0" xfId="2" applyFont="1" applyFill="1"/>
    <xf numFmtId="165" fontId="0" fillId="0" borderId="0" xfId="0" applyNumberFormat="1"/>
    <xf numFmtId="9" fontId="0" fillId="0" borderId="0" xfId="2" applyNumberFormat="1" applyFont="1"/>
    <xf numFmtId="166" fontId="0" fillId="2" borderId="0" xfId="0" applyNumberFormat="1" applyFill="1"/>
    <xf numFmtId="0" fontId="0" fillId="3" borderId="0" xfId="0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1">
    <dxf>
      <numFmt numFmtId="165" formatCode="_ [$€-813]\ * #,##0.00_ ;_ [$€-813]\ * \-#,##0.00_ ;_ [$€-813]\ * &quot;-&quot;??_ ;_ @_ "/>
    </dxf>
    <dxf>
      <numFmt numFmtId="165" formatCode="_ [$€-813]\ * #,##0.00_ ;_ [$€-813]\ * \-#,##0.00_ ;_ [$€-813]\ * &quot;-&quot;??_ ;_ @_ "/>
    </dxf>
    <dxf>
      <numFmt numFmtId="13" formatCode="0%"/>
    </dxf>
    <dxf>
      <numFmt numFmtId="165" formatCode="_ [$€-813]\ * #,##0.00_ ;_ [$€-813]\ * \-#,##0.00_ ;_ [$€-813]\ * &quot;-&quot;??_ ;_ @_ "/>
    </dxf>
    <dxf>
      <numFmt numFmtId="2" formatCode="0.00"/>
    </dxf>
    <dxf>
      <numFmt numFmtId="34" formatCode="_(&quot;€&quot;* #,##0.00_);_(&quot;€&quot;* \(#,##0.00\);_(&quot;€&quot;* &quot;-&quot;??_);_(@_)"/>
    </dxf>
    <dxf>
      <numFmt numFmtId="164" formatCode="#0&quot; km&quot;"/>
    </dxf>
    <dxf>
      <numFmt numFmtId="164" formatCode="#0&quot; km&quot;"/>
    </dxf>
    <dxf>
      <numFmt numFmtId="164" formatCode="#0&quot; km&quot;"/>
    </dxf>
    <dxf>
      <numFmt numFmtId="164" formatCode="#0&quot; km&quot;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F35" totalsRowShown="0" headerRowDxfId="10">
  <autoFilter ref="A4:F35"/>
  <tableColumns count="6">
    <tableColumn id="1" name="Afstand enkel" dataDxfId="9"/>
    <tableColumn id="2" name="Afstand dubbel" dataDxfId="8">
      <calculatedColumnFormula>Table1[[#This Row],[Afstand enkel]] * 2</calculatedColumnFormula>
    </tableColumn>
    <tableColumn id="3" name="Vrijstelling" dataDxfId="7">
      <calculatedColumnFormula>$H$3</calculatedColumnFormula>
    </tableColumn>
    <tableColumn id="4" name="Totale kilometers aanrekenen" dataDxfId="6">
      <calculatedColumnFormula>MAX(0, Table1[[#This Row],[Afstand dubbel]]-Table1[[#This Row],[Vrijstelling]])</calculatedColumnFormula>
    </tableColumn>
    <tableColumn id="5" name="Kosten" dataDxfId="5" dataCellStyle="Currency">
      <calculatedColumnFormula>Table1[[#This Row],[Totale kilometers aanrekenen]] * $H$2</calculatedColumnFormula>
    </tableColumn>
    <tableColumn id="6" name="Kost/km" dataDxfId="4" dataCellStyle="Currency">
      <calculatedColumnFormula>IFERROR(Table1[[#This Row],[Kosten]]/Table1[[#This Row],[Afstand dubbel]],0)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L4:P34" totalsRowShown="0">
  <autoFilter ref="L4:P34"/>
  <tableColumns count="5">
    <tableColumn id="1" name="Aantal kopies"/>
    <tableColumn id="2" name="Prijs voor laatste kopie" dataDxfId="3">
      <calculatedColumnFormula>MAX($H$10, CEILING($H$8 * (1-$H$9)^(Table2[[#This Row],[Aantal kopies]]-1),1) )</calculatedColumnFormula>
    </tableColumn>
    <tableColumn id="5" name="Korting tov vorige kopie" dataDxfId="2" dataCellStyle="Percent">
      <calculatedColumnFormula xml:space="preserve"> IFERROR(1 - Table2[[#This Row],[Prijs voor laatste kopie]] / M4,0)</calculatedColumnFormula>
    </tableColumn>
    <tableColumn id="3" name="Totaalprijs" dataDxfId="1">
      <calculatedColumnFormula>SUM($M$4:$M5)</calculatedColumnFormula>
    </tableColumn>
    <tableColumn id="4" name="Prijs per kopie" dataDxfId="0">
      <calculatedColumnFormula>Table2[[#This Row],[Totaalprijs]] / Table2[[#This Row],[Aantal kopies]]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showRowColHeaders="0" tabSelected="1" workbookViewId="0"/>
  </sheetViews>
  <sheetFormatPr defaultRowHeight="15" x14ac:dyDescent="0.25"/>
  <cols>
    <col min="1" max="1" width="15.7109375" bestFit="1" customWidth="1"/>
    <col min="2" max="2" width="17" bestFit="1" customWidth="1"/>
    <col min="3" max="3" width="13" bestFit="1" customWidth="1"/>
    <col min="4" max="4" width="30.42578125" bestFit="1" customWidth="1"/>
    <col min="5" max="5" width="9.42578125" bestFit="1" customWidth="1"/>
    <col min="6" max="6" width="10.7109375" bestFit="1" customWidth="1"/>
    <col min="7" max="7" width="14.42578125" bestFit="1" customWidth="1"/>
    <col min="9" max="9" width="11.42578125" bestFit="1" customWidth="1"/>
    <col min="12" max="12" width="15.42578125" customWidth="1"/>
    <col min="13" max="13" width="23.85546875" customWidth="1"/>
    <col min="14" max="14" width="24.85546875" customWidth="1"/>
    <col min="15" max="15" width="12.5703125" customWidth="1"/>
    <col min="16" max="16" width="16.140625" bestFit="1" customWidth="1"/>
  </cols>
  <sheetData>
    <row r="1" spans="1:16" x14ac:dyDescent="0.25">
      <c r="A1" t="s">
        <v>17</v>
      </c>
      <c r="L1" t="s">
        <v>16</v>
      </c>
    </row>
    <row r="2" spans="1:16" x14ac:dyDescent="0.25">
      <c r="A2" s="4" t="s">
        <v>8</v>
      </c>
      <c r="B2" s="11" t="s">
        <v>9</v>
      </c>
      <c r="C2" s="11"/>
      <c r="D2" s="11"/>
      <c r="E2" s="11"/>
      <c r="F2" s="11"/>
      <c r="H2" s="3">
        <v>0.3</v>
      </c>
      <c r="I2" t="s">
        <v>7</v>
      </c>
      <c r="L2" s="4" t="s">
        <v>8</v>
      </c>
      <c r="M2" s="11" t="s">
        <v>9</v>
      </c>
      <c r="N2" s="11"/>
      <c r="O2" s="11"/>
      <c r="P2" s="11"/>
    </row>
    <row r="3" spans="1:16" x14ac:dyDescent="0.25">
      <c r="H3" s="10">
        <v>50</v>
      </c>
      <c r="I3" t="s">
        <v>6</v>
      </c>
    </row>
    <row r="4" spans="1:16" x14ac:dyDescent="0.25">
      <c r="A4" s="5" t="s">
        <v>0</v>
      </c>
      <c r="B4" s="6" t="s">
        <v>1</v>
      </c>
      <c r="C4" s="6" t="s">
        <v>3</v>
      </c>
      <c r="D4" s="6" t="s">
        <v>4</v>
      </c>
      <c r="E4" s="6" t="s">
        <v>2</v>
      </c>
      <c r="F4" s="6" t="s">
        <v>5</v>
      </c>
      <c r="L4" t="s">
        <v>11</v>
      </c>
      <c r="M4" t="s">
        <v>15</v>
      </c>
      <c r="N4" t="s">
        <v>18</v>
      </c>
      <c r="O4" t="s">
        <v>19</v>
      </c>
      <c r="P4" t="s">
        <v>13</v>
      </c>
    </row>
    <row r="5" spans="1:16" x14ac:dyDescent="0.25">
      <c r="A5" s="2">
        <v>0</v>
      </c>
      <c r="B5" s="2">
        <f>Table1[[#This Row],[Afstand enkel]] * 2</f>
        <v>0</v>
      </c>
      <c r="C5" s="2">
        <f t="shared" ref="C5:C35" si="0">$H$3</f>
        <v>50</v>
      </c>
      <c r="D5" s="2">
        <f>MAX(0, Table1[[#This Row],[Afstand dubbel]]-Table1[[#This Row],[Vrijstelling]])</f>
        <v>0</v>
      </c>
      <c r="E5" s="1">
        <f>Table1[[#This Row],[Totale kilometers aanrekenen]] * $H$2</f>
        <v>0</v>
      </c>
      <c r="F5" s="1">
        <f>IFERROR(Table1[[#This Row],[Kosten]]/Table1[[#This Row],[Afstand dubbel]],0)</f>
        <v>0</v>
      </c>
      <c r="L5">
        <v>1</v>
      </c>
      <c r="M5" s="8">
        <f>MAX($H$10, CEILING($H$8 * (1-$H$9)^(Table2[[#This Row],[Aantal kopies]]-1),1) )</f>
        <v>99</v>
      </c>
      <c r="N5" s="9">
        <f xml:space="preserve"> IFERROR(1 - Table2[[#This Row],[Prijs voor laatste kopie]] / M4,0)</f>
        <v>0</v>
      </c>
      <c r="O5" s="8">
        <f>SUM($M$4:$M5)</f>
        <v>99</v>
      </c>
      <c r="P5" s="8">
        <f>Table2[[#This Row],[Totaalprijs]] / Table2[[#This Row],[Aantal kopies]]</f>
        <v>99</v>
      </c>
    </row>
    <row r="6" spans="1:16" x14ac:dyDescent="0.25">
      <c r="A6" s="2">
        <v>5</v>
      </c>
      <c r="B6" s="2">
        <f>Table1[[#This Row],[Afstand enkel]] * 2</f>
        <v>10</v>
      </c>
      <c r="C6" s="2">
        <f t="shared" si="0"/>
        <v>50</v>
      </c>
      <c r="D6" s="2">
        <f>MAX(0, Table1[[#This Row],[Afstand dubbel]]-Table1[[#This Row],[Vrijstelling]])</f>
        <v>0</v>
      </c>
      <c r="E6" s="1">
        <f>Table1[[#This Row],[Totale kilometers aanrekenen]] * $H$2</f>
        <v>0</v>
      </c>
      <c r="F6" s="1">
        <f>IFERROR(Table1[[#This Row],[Kosten]]/Table1[[#This Row],[Afstand dubbel]],0)</f>
        <v>0</v>
      </c>
      <c r="L6">
        <v>2</v>
      </c>
      <c r="M6" s="8">
        <f>MAX($H$10, CEILING($H$8 * (1-$H$9)^(Table2[[#This Row],[Aantal kopies]]-1),1) )</f>
        <v>90</v>
      </c>
      <c r="N6" s="9">
        <f xml:space="preserve"> IFERROR(1 - Table2[[#This Row],[Prijs voor laatste kopie]] / M5,0)</f>
        <v>9.0909090909090939E-2</v>
      </c>
      <c r="O6" s="8">
        <f>SUM($M$4:$M6)</f>
        <v>189</v>
      </c>
      <c r="P6" s="8">
        <f>Table2[[#This Row],[Totaalprijs]] / Table2[[#This Row],[Aantal kopies]]</f>
        <v>94.5</v>
      </c>
    </row>
    <row r="7" spans="1:16" x14ac:dyDescent="0.25">
      <c r="A7" s="2">
        <v>10</v>
      </c>
      <c r="B7" s="2">
        <f>Table1[[#This Row],[Afstand enkel]] * 2</f>
        <v>20</v>
      </c>
      <c r="C7" s="2">
        <f t="shared" si="0"/>
        <v>50</v>
      </c>
      <c r="D7" s="2">
        <f>MAX(0, Table1[[#This Row],[Afstand dubbel]]-Table1[[#This Row],[Vrijstelling]])</f>
        <v>0</v>
      </c>
      <c r="E7" s="1">
        <f>Table1[[#This Row],[Totale kilometers aanrekenen]] * $H$2</f>
        <v>0</v>
      </c>
      <c r="F7" s="1">
        <f>IFERROR(Table1[[#This Row],[Kosten]]/Table1[[#This Row],[Afstand dubbel]],0)</f>
        <v>0</v>
      </c>
      <c r="L7">
        <v>3</v>
      </c>
      <c r="M7" s="8">
        <f>MAX($H$10, CEILING($H$8 * (1-$H$9)^(Table2[[#This Row],[Aantal kopies]]-1),1) )</f>
        <v>81</v>
      </c>
      <c r="N7" s="9">
        <f xml:space="preserve"> IFERROR(1 - Table2[[#This Row],[Prijs voor laatste kopie]] / M6,0)</f>
        <v>9.9999999999999978E-2</v>
      </c>
      <c r="O7" s="8">
        <f>SUM($M$4:$M7)</f>
        <v>270</v>
      </c>
      <c r="P7" s="8">
        <f>Table2[[#This Row],[Totaalprijs]] / Table2[[#This Row],[Aantal kopies]]</f>
        <v>90</v>
      </c>
    </row>
    <row r="8" spans="1:16" x14ac:dyDescent="0.25">
      <c r="A8" s="2">
        <v>15</v>
      </c>
      <c r="B8" s="2">
        <f>Table1[[#This Row],[Afstand enkel]] * 2</f>
        <v>30</v>
      </c>
      <c r="C8" s="2">
        <f t="shared" si="0"/>
        <v>50</v>
      </c>
      <c r="D8" s="2">
        <f>MAX(0, Table1[[#This Row],[Afstand dubbel]]-Table1[[#This Row],[Vrijstelling]])</f>
        <v>0</v>
      </c>
      <c r="E8" s="1">
        <f>Table1[[#This Row],[Totale kilometers aanrekenen]] * $H$2</f>
        <v>0</v>
      </c>
      <c r="F8" s="1">
        <f>IFERROR(Table1[[#This Row],[Kosten]]/Table1[[#This Row],[Afstand dubbel]],0)</f>
        <v>0</v>
      </c>
      <c r="H8" s="3">
        <v>99</v>
      </c>
      <c r="I8" t="s">
        <v>12</v>
      </c>
      <c r="L8">
        <v>4</v>
      </c>
      <c r="M8" s="8">
        <f>MAX($H$10, CEILING($H$8 * (1-$H$9)^(Table2[[#This Row],[Aantal kopies]]-1),1) )</f>
        <v>73</v>
      </c>
      <c r="N8" s="9">
        <f xml:space="preserve"> IFERROR(1 - Table2[[#This Row],[Prijs voor laatste kopie]] / M7,0)</f>
        <v>9.8765432098765427E-2</v>
      </c>
      <c r="O8" s="8">
        <f>SUM($M$4:$M8)</f>
        <v>343</v>
      </c>
      <c r="P8" s="8">
        <f>Table2[[#This Row],[Totaalprijs]] / Table2[[#This Row],[Aantal kopies]]</f>
        <v>85.75</v>
      </c>
    </row>
    <row r="9" spans="1:16" x14ac:dyDescent="0.25">
      <c r="A9" s="2">
        <v>20</v>
      </c>
      <c r="B9" s="2">
        <f>Table1[[#This Row],[Afstand enkel]] * 2</f>
        <v>40</v>
      </c>
      <c r="C9" s="2">
        <f t="shared" si="0"/>
        <v>50</v>
      </c>
      <c r="D9" s="2">
        <f>MAX(0, Table1[[#This Row],[Afstand dubbel]]-Table1[[#This Row],[Vrijstelling]])</f>
        <v>0</v>
      </c>
      <c r="E9" s="1">
        <f>Table1[[#This Row],[Totale kilometers aanrekenen]] * $H$2</f>
        <v>0</v>
      </c>
      <c r="F9" s="1">
        <f>IFERROR(Table1[[#This Row],[Kosten]]/Table1[[#This Row],[Afstand dubbel]],0)</f>
        <v>0</v>
      </c>
      <c r="H9" s="7">
        <v>0.1</v>
      </c>
      <c r="I9" t="s">
        <v>10</v>
      </c>
      <c r="L9">
        <v>5</v>
      </c>
      <c r="M9" s="8">
        <f>MAX($H$10, CEILING($H$8 * (1-$H$9)^(Table2[[#This Row],[Aantal kopies]]-1),1) )</f>
        <v>65</v>
      </c>
      <c r="N9" s="9">
        <f xml:space="preserve"> IFERROR(1 - Table2[[#This Row],[Prijs voor laatste kopie]] / M8,0)</f>
        <v>0.1095890410958904</v>
      </c>
      <c r="O9" s="8">
        <f>SUM($M$4:$M9)</f>
        <v>408</v>
      </c>
      <c r="P9" s="8">
        <f>Table2[[#This Row],[Totaalprijs]] / Table2[[#This Row],[Aantal kopies]]</f>
        <v>81.599999999999994</v>
      </c>
    </row>
    <row r="10" spans="1:16" x14ac:dyDescent="0.25">
      <c r="A10" s="2">
        <v>25</v>
      </c>
      <c r="B10" s="2">
        <f>Table1[[#This Row],[Afstand enkel]] * 2</f>
        <v>50</v>
      </c>
      <c r="C10" s="2">
        <f t="shared" si="0"/>
        <v>50</v>
      </c>
      <c r="D10" s="2">
        <f>MAX(0, Table1[[#This Row],[Afstand dubbel]]-Table1[[#This Row],[Vrijstelling]])</f>
        <v>0</v>
      </c>
      <c r="E10" s="1">
        <f>Table1[[#This Row],[Totale kilometers aanrekenen]] * $H$2</f>
        <v>0</v>
      </c>
      <c r="F10" s="1">
        <f>IFERROR(Table1[[#This Row],[Kosten]]/Table1[[#This Row],[Afstand dubbel]],0)</f>
        <v>0</v>
      </c>
      <c r="H10" s="3">
        <v>50</v>
      </c>
      <c r="I10" t="s">
        <v>14</v>
      </c>
      <c r="L10">
        <v>6</v>
      </c>
      <c r="M10" s="8">
        <f>MAX($H$10, CEILING($H$8 * (1-$H$9)^(Table2[[#This Row],[Aantal kopies]]-1),1) )</f>
        <v>59</v>
      </c>
      <c r="N10" s="9">
        <f xml:space="preserve"> IFERROR(1 - Table2[[#This Row],[Prijs voor laatste kopie]] / M9,0)</f>
        <v>9.2307692307692313E-2</v>
      </c>
      <c r="O10" s="8">
        <f>SUM($M$4:$M10)</f>
        <v>467</v>
      </c>
      <c r="P10" s="8">
        <f>Table2[[#This Row],[Totaalprijs]] / Table2[[#This Row],[Aantal kopies]]</f>
        <v>77.833333333333329</v>
      </c>
    </row>
    <row r="11" spans="1:16" x14ac:dyDescent="0.25">
      <c r="A11" s="2">
        <v>30</v>
      </c>
      <c r="B11" s="2">
        <f>Table1[[#This Row],[Afstand enkel]] * 2</f>
        <v>60</v>
      </c>
      <c r="C11" s="2">
        <f t="shared" si="0"/>
        <v>50</v>
      </c>
      <c r="D11" s="2">
        <f>MAX(0, Table1[[#This Row],[Afstand dubbel]]-Table1[[#This Row],[Vrijstelling]])</f>
        <v>10</v>
      </c>
      <c r="E11" s="1">
        <f>Table1[[#This Row],[Totale kilometers aanrekenen]] * $H$2</f>
        <v>3</v>
      </c>
      <c r="F11" s="1">
        <f>IFERROR(Table1[[#This Row],[Kosten]]/Table1[[#This Row],[Afstand dubbel]],0)</f>
        <v>0.05</v>
      </c>
      <c r="L11">
        <v>7</v>
      </c>
      <c r="M11" s="8">
        <f>MAX($H$10, CEILING($H$8 * (1-$H$9)^(Table2[[#This Row],[Aantal kopies]]-1),1) )</f>
        <v>53</v>
      </c>
      <c r="N11" s="9">
        <f xml:space="preserve"> IFERROR(1 - Table2[[#This Row],[Prijs voor laatste kopie]] / M10,0)</f>
        <v>0.10169491525423724</v>
      </c>
      <c r="O11" s="8">
        <f>SUM($M$4:$M11)</f>
        <v>520</v>
      </c>
      <c r="P11" s="8">
        <f>Table2[[#This Row],[Totaalprijs]] / Table2[[#This Row],[Aantal kopies]]</f>
        <v>74.285714285714292</v>
      </c>
    </row>
    <row r="12" spans="1:16" x14ac:dyDescent="0.25">
      <c r="A12" s="2">
        <v>35</v>
      </c>
      <c r="B12" s="2">
        <f>Table1[[#This Row],[Afstand enkel]] * 2</f>
        <v>70</v>
      </c>
      <c r="C12" s="2">
        <f t="shared" si="0"/>
        <v>50</v>
      </c>
      <c r="D12" s="2">
        <f>MAX(0, Table1[[#This Row],[Afstand dubbel]]-Table1[[#This Row],[Vrijstelling]])</f>
        <v>20</v>
      </c>
      <c r="E12" s="1">
        <f>Table1[[#This Row],[Totale kilometers aanrekenen]] * $H$2</f>
        <v>6</v>
      </c>
      <c r="F12" s="1">
        <f>IFERROR(Table1[[#This Row],[Kosten]]/Table1[[#This Row],[Afstand dubbel]],0)</f>
        <v>8.5714285714285715E-2</v>
      </c>
      <c r="L12">
        <v>8</v>
      </c>
      <c r="M12" s="8">
        <f>MAX($H$10, CEILING($H$8 * (1-$H$9)^(Table2[[#This Row],[Aantal kopies]]-1),1) )</f>
        <v>50</v>
      </c>
      <c r="N12" s="9">
        <f xml:space="preserve"> IFERROR(1 - Table2[[#This Row],[Prijs voor laatste kopie]] / M11,0)</f>
        <v>5.6603773584905648E-2</v>
      </c>
      <c r="O12" s="8">
        <f>SUM($M$4:$M12)</f>
        <v>570</v>
      </c>
      <c r="P12" s="8">
        <f>Table2[[#This Row],[Totaalprijs]] / Table2[[#This Row],[Aantal kopies]]</f>
        <v>71.25</v>
      </c>
    </row>
    <row r="13" spans="1:16" x14ac:dyDescent="0.25">
      <c r="A13" s="2">
        <v>40</v>
      </c>
      <c r="B13" s="2">
        <f>Table1[[#This Row],[Afstand enkel]] * 2</f>
        <v>80</v>
      </c>
      <c r="C13" s="2">
        <f t="shared" si="0"/>
        <v>50</v>
      </c>
      <c r="D13" s="2">
        <f>MAX(0, Table1[[#This Row],[Afstand dubbel]]-Table1[[#This Row],[Vrijstelling]])</f>
        <v>30</v>
      </c>
      <c r="E13" s="1">
        <f>Table1[[#This Row],[Totale kilometers aanrekenen]] * $H$2</f>
        <v>9</v>
      </c>
      <c r="F13" s="1">
        <f>IFERROR(Table1[[#This Row],[Kosten]]/Table1[[#This Row],[Afstand dubbel]],0)</f>
        <v>0.1125</v>
      </c>
      <c r="L13">
        <v>9</v>
      </c>
      <c r="M13" s="8">
        <f>MAX($H$10, CEILING($H$8 * (1-$H$9)^(Table2[[#This Row],[Aantal kopies]]-1),1) )</f>
        <v>50</v>
      </c>
      <c r="N13" s="9">
        <f xml:space="preserve"> IFERROR(1 - Table2[[#This Row],[Prijs voor laatste kopie]] / M12,0)</f>
        <v>0</v>
      </c>
      <c r="O13" s="8">
        <f>SUM($M$4:$M13)</f>
        <v>620</v>
      </c>
      <c r="P13" s="8">
        <f>Table2[[#This Row],[Totaalprijs]] / Table2[[#This Row],[Aantal kopies]]</f>
        <v>68.888888888888886</v>
      </c>
    </row>
    <row r="14" spans="1:16" x14ac:dyDescent="0.25">
      <c r="A14" s="2">
        <v>45</v>
      </c>
      <c r="B14" s="2">
        <f>Table1[[#This Row],[Afstand enkel]] * 2</f>
        <v>90</v>
      </c>
      <c r="C14" s="2">
        <f t="shared" si="0"/>
        <v>50</v>
      </c>
      <c r="D14" s="2">
        <f>MAX(0, Table1[[#This Row],[Afstand dubbel]]-Table1[[#This Row],[Vrijstelling]])</f>
        <v>40</v>
      </c>
      <c r="E14" s="1">
        <f>Table1[[#This Row],[Totale kilometers aanrekenen]] * $H$2</f>
        <v>12</v>
      </c>
      <c r="F14" s="1">
        <f>IFERROR(Table1[[#This Row],[Kosten]]/Table1[[#This Row],[Afstand dubbel]],0)</f>
        <v>0.13333333333333333</v>
      </c>
      <c r="H14" s="3">
        <v>40</v>
      </c>
      <c r="I14" t="s">
        <v>21</v>
      </c>
      <c r="L14">
        <v>10</v>
      </c>
      <c r="M14" s="8">
        <f>MAX($H$10, CEILING($H$8 * (1-$H$9)^(Table2[[#This Row],[Aantal kopies]]-1),1) )</f>
        <v>50</v>
      </c>
      <c r="N14" s="9">
        <f xml:space="preserve"> IFERROR(1 - Table2[[#This Row],[Prijs voor laatste kopie]] / M13,0)</f>
        <v>0</v>
      </c>
      <c r="O14" s="8">
        <f>SUM($M$4:$M14)</f>
        <v>670</v>
      </c>
      <c r="P14" s="8">
        <f>Table2[[#This Row],[Totaalprijs]] / Table2[[#This Row],[Aantal kopies]]</f>
        <v>67</v>
      </c>
    </row>
    <row r="15" spans="1:16" x14ac:dyDescent="0.25">
      <c r="A15" s="2">
        <v>50</v>
      </c>
      <c r="B15" s="2">
        <f>Table1[[#This Row],[Afstand enkel]] * 2</f>
        <v>100</v>
      </c>
      <c r="C15" s="2">
        <f t="shared" si="0"/>
        <v>50</v>
      </c>
      <c r="D15" s="2">
        <f>MAX(0, Table1[[#This Row],[Afstand dubbel]]-Table1[[#This Row],[Vrijstelling]])</f>
        <v>50</v>
      </c>
      <c r="E15" s="1">
        <f>Table1[[#This Row],[Totale kilometers aanrekenen]] * $H$2</f>
        <v>15</v>
      </c>
      <c r="F15" s="1">
        <f>IFERROR(Table1[[#This Row],[Kosten]]/Table1[[#This Row],[Afstand dubbel]],0)</f>
        <v>0.15</v>
      </c>
      <c r="I15" t="s">
        <v>20</v>
      </c>
      <c r="L15">
        <v>11</v>
      </c>
      <c r="M15" s="8">
        <f>MAX($H$10, CEILING($H$8 * (1-$H$9)^(Table2[[#This Row],[Aantal kopies]]-1),1) )</f>
        <v>50</v>
      </c>
      <c r="N15" s="9">
        <f xml:space="preserve"> IFERROR(1 - Table2[[#This Row],[Prijs voor laatste kopie]] / M14,0)</f>
        <v>0</v>
      </c>
      <c r="O15" s="8">
        <f>SUM($M$4:$M15)</f>
        <v>720</v>
      </c>
      <c r="P15" s="8">
        <f>Table2[[#This Row],[Totaalprijs]] / Table2[[#This Row],[Aantal kopies]]</f>
        <v>65.454545454545453</v>
      </c>
    </row>
    <row r="16" spans="1:16" x14ac:dyDescent="0.25">
      <c r="A16" s="2">
        <v>55</v>
      </c>
      <c r="B16" s="2">
        <f>Table1[[#This Row],[Afstand enkel]] * 2</f>
        <v>110</v>
      </c>
      <c r="C16" s="2">
        <f t="shared" si="0"/>
        <v>50</v>
      </c>
      <c r="D16" s="2">
        <f>MAX(0, Table1[[#This Row],[Afstand dubbel]]-Table1[[#This Row],[Vrijstelling]])</f>
        <v>60</v>
      </c>
      <c r="E16" s="1">
        <f>Table1[[#This Row],[Totale kilometers aanrekenen]] * $H$2</f>
        <v>18</v>
      </c>
      <c r="F16" s="1">
        <f>IFERROR(Table1[[#This Row],[Kosten]]/Table1[[#This Row],[Afstand dubbel]],0)</f>
        <v>0.16363636363636364</v>
      </c>
      <c r="L16">
        <v>12</v>
      </c>
      <c r="M16" s="8">
        <f>MAX($H$10, CEILING($H$8 * (1-$H$9)^(Table2[[#This Row],[Aantal kopies]]-1),1) )</f>
        <v>50</v>
      </c>
      <c r="N16" s="9">
        <f xml:space="preserve"> IFERROR(1 - Table2[[#This Row],[Prijs voor laatste kopie]] / M15,0)</f>
        <v>0</v>
      </c>
      <c r="O16" s="8">
        <f>SUM($M$4:$M16)</f>
        <v>770</v>
      </c>
      <c r="P16" s="8">
        <f>Table2[[#This Row],[Totaalprijs]] / Table2[[#This Row],[Aantal kopies]]</f>
        <v>64.166666666666671</v>
      </c>
    </row>
    <row r="17" spans="1:16" x14ac:dyDescent="0.25">
      <c r="A17" s="2">
        <v>60</v>
      </c>
      <c r="B17" s="2">
        <f>Table1[[#This Row],[Afstand enkel]] * 2</f>
        <v>120</v>
      </c>
      <c r="C17" s="2">
        <f t="shared" si="0"/>
        <v>50</v>
      </c>
      <c r="D17" s="2">
        <f>MAX(0, Table1[[#This Row],[Afstand dubbel]]-Table1[[#This Row],[Vrijstelling]])</f>
        <v>70</v>
      </c>
      <c r="E17" s="1">
        <f>Table1[[#This Row],[Totale kilometers aanrekenen]] * $H$2</f>
        <v>21</v>
      </c>
      <c r="F17" s="1">
        <f>IFERROR(Table1[[#This Row],[Kosten]]/Table1[[#This Row],[Afstand dubbel]],0)</f>
        <v>0.17499999999999999</v>
      </c>
      <c r="L17">
        <v>13</v>
      </c>
      <c r="M17" s="8">
        <f>MAX($H$10, CEILING($H$8 * (1-$H$9)^(Table2[[#This Row],[Aantal kopies]]-1),1) )</f>
        <v>50</v>
      </c>
      <c r="N17" s="9">
        <f xml:space="preserve"> IFERROR(1 - Table2[[#This Row],[Prijs voor laatste kopie]] / M16,0)</f>
        <v>0</v>
      </c>
      <c r="O17" s="8">
        <f>SUM($M$4:$M17)</f>
        <v>820</v>
      </c>
      <c r="P17" s="8">
        <f>Table2[[#This Row],[Totaalprijs]] / Table2[[#This Row],[Aantal kopies]]</f>
        <v>63.07692307692308</v>
      </c>
    </row>
    <row r="18" spans="1:16" x14ac:dyDescent="0.25">
      <c r="A18" s="2">
        <v>65</v>
      </c>
      <c r="B18" s="2">
        <f>Table1[[#This Row],[Afstand enkel]] * 2</f>
        <v>130</v>
      </c>
      <c r="C18" s="2">
        <f t="shared" si="0"/>
        <v>50</v>
      </c>
      <c r="D18" s="2">
        <f>MAX(0, Table1[[#This Row],[Afstand dubbel]]-Table1[[#This Row],[Vrijstelling]])</f>
        <v>80</v>
      </c>
      <c r="E18" s="1">
        <f>Table1[[#This Row],[Totale kilometers aanrekenen]] * $H$2</f>
        <v>24</v>
      </c>
      <c r="F18" s="1">
        <f>IFERROR(Table1[[#This Row],[Kosten]]/Table1[[#This Row],[Afstand dubbel]],0)</f>
        <v>0.18461538461538463</v>
      </c>
      <c r="L18">
        <v>14</v>
      </c>
      <c r="M18" s="8">
        <f>MAX($H$10, CEILING($H$8 * (1-$H$9)^(Table2[[#This Row],[Aantal kopies]]-1),1) )</f>
        <v>50</v>
      </c>
      <c r="N18" s="9">
        <f xml:space="preserve"> IFERROR(1 - Table2[[#This Row],[Prijs voor laatste kopie]] / M17,0)</f>
        <v>0</v>
      </c>
      <c r="O18" s="8">
        <f>SUM($M$4:$M18)</f>
        <v>870</v>
      </c>
      <c r="P18" s="8">
        <f>Table2[[#This Row],[Totaalprijs]] / Table2[[#This Row],[Aantal kopies]]</f>
        <v>62.142857142857146</v>
      </c>
    </row>
    <row r="19" spans="1:16" x14ac:dyDescent="0.25">
      <c r="A19" s="2">
        <v>70</v>
      </c>
      <c r="B19" s="2">
        <f>Table1[[#This Row],[Afstand enkel]] * 2</f>
        <v>140</v>
      </c>
      <c r="C19" s="2">
        <f t="shared" si="0"/>
        <v>50</v>
      </c>
      <c r="D19" s="2">
        <f>MAX(0, Table1[[#This Row],[Afstand dubbel]]-Table1[[#This Row],[Vrijstelling]])</f>
        <v>90</v>
      </c>
      <c r="E19" s="1">
        <f>Table1[[#This Row],[Totale kilometers aanrekenen]] * $H$2</f>
        <v>27</v>
      </c>
      <c r="F19" s="1">
        <f>IFERROR(Table1[[#This Row],[Kosten]]/Table1[[#This Row],[Afstand dubbel]],0)</f>
        <v>0.19285714285714287</v>
      </c>
      <c r="L19">
        <v>15</v>
      </c>
      <c r="M19" s="8">
        <f>MAX($H$10, CEILING($H$8 * (1-$H$9)^(Table2[[#This Row],[Aantal kopies]]-1),1) )</f>
        <v>50</v>
      </c>
      <c r="N19" s="9">
        <f xml:space="preserve"> IFERROR(1 - Table2[[#This Row],[Prijs voor laatste kopie]] / M18,0)</f>
        <v>0</v>
      </c>
      <c r="O19" s="8">
        <f>SUM($M$4:$M19)</f>
        <v>920</v>
      </c>
      <c r="P19" s="8">
        <f>Table2[[#This Row],[Totaalprijs]] / Table2[[#This Row],[Aantal kopies]]</f>
        <v>61.333333333333336</v>
      </c>
    </row>
    <row r="20" spans="1:16" x14ac:dyDescent="0.25">
      <c r="A20" s="2">
        <v>75</v>
      </c>
      <c r="B20" s="2">
        <f>Table1[[#This Row],[Afstand enkel]] * 2</f>
        <v>150</v>
      </c>
      <c r="C20" s="2">
        <f t="shared" si="0"/>
        <v>50</v>
      </c>
      <c r="D20" s="2">
        <f>MAX(0, Table1[[#This Row],[Afstand dubbel]]-Table1[[#This Row],[Vrijstelling]])</f>
        <v>100</v>
      </c>
      <c r="E20" s="1">
        <f>Table1[[#This Row],[Totale kilometers aanrekenen]] * $H$2</f>
        <v>30</v>
      </c>
      <c r="F20" s="1">
        <f>IFERROR(Table1[[#This Row],[Kosten]]/Table1[[#This Row],[Afstand dubbel]],0)</f>
        <v>0.2</v>
      </c>
      <c r="L20">
        <v>16</v>
      </c>
      <c r="M20" s="8">
        <f>MAX($H$10, CEILING($H$8 * (1-$H$9)^(Table2[[#This Row],[Aantal kopies]]-1),1) )</f>
        <v>50</v>
      </c>
      <c r="N20" s="9">
        <f xml:space="preserve"> IFERROR(1 - Table2[[#This Row],[Prijs voor laatste kopie]] / M19,0)</f>
        <v>0</v>
      </c>
      <c r="O20" s="8">
        <f>SUM($M$4:$M20)</f>
        <v>970</v>
      </c>
      <c r="P20" s="8">
        <f>Table2[[#This Row],[Totaalprijs]] / Table2[[#This Row],[Aantal kopies]]</f>
        <v>60.625</v>
      </c>
    </row>
    <row r="21" spans="1:16" x14ac:dyDescent="0.25">
      <c r="A21" s="2">
        <v>80</v>
      </c>
      <c r="B21" s="2">
        <f>Table1[[#This Row],[Afstand enkel]] * 2</f>
        <v>160</v>
      </c>
      <c r="C21" s="2">
        <f t="shared" si="0"/>
        <v>50</v>
      </c>
      <c r="D21" s="2">
        <f>MAX(0, Table1[[#This Row],[Afstand dubbel]]-Table1[[#This Row],[Vrijstelling]])</f>
        <v>110</v>
      </c>
      <c r="E21" s="1">
        <f>Table1[[#This Row],[Totale kilometers aanrekenen]] * $H$2</f>
        <v>33</v>
      </c>
      <c r="F21" s="1">
        <f>IFERROR(Table1[[#This Row],[Kosten]]/Table1[[#This Row],[Afstand dubbel]],0)</f>
        <v>0.20624999999999999</v>
      </c>
      <c r="L21">
        <v>17</v>
      </c>
      <c r="M21" s="8">
        <f>MAX($H$10, CEILING($H$8 * (1-$H$9)^(Table2[[#This Row],[Aantal kopies]]-1),1) )</f>
        <v>50</v>
      </c>
      <c r="N21" s="9">
        <f xml:space="preserve"> IFERROR(1 - Table2[[#This Row],[Prijs voor laatste kopie]] / M20,0)</f>
        <v>0</v>
      </c>
      <c r="O21" s="8">
        <f>SUM($M$4:$M21)</f>
        <v>1020</v>
      </c>
      <c r="P21" s="8">
        <f>Table2[[#This Row],[Totaalprijs]] / Table2[[#This Row],[Aantal kopies]]</f>
        <v>60</v>
      </c>
    </row>
    <row r="22" spans="1:16" x14ac:dyDescent="0.25">
      <c r="A22" s="2">
        <v>85</v>
      </c>
      <c r="B22" s="2">
        <f>Table1[[#This Row],[Afstand enkel]] * 2</f>
        <v>170</v>
      </c>
      <c r="C22" s="2">
        <f t="shared" si="0"/>
        <v>50</v>
      </c>
      <c r="D22" s="2">
        <f>MAX(0, Table1[[#This Row],[Afstand dubbel]]-Table1[[#This Row],[Vrijstelling]])</f>
        <v>120</v>
      </c>
      <c r="E22" s="1">
        <f>Table1[[#This Row],[Totale kilometers aanrekenen]] * $H$2</f>
        <v>36</v>
      </c>
      <c r="F22" s="1">
        <f>IFERROR(Table1[[#This Row],[Kosten]]/Table1[[#This Row],[Afstand dubbel]],0)</f>
        <v>0.21176470588235294</v>
      </c>
      <c r="L22">
        <v>18</v>
      </c>
      <c r="M22" s="8">
        <f>MAX($H$10, CEILING($H$8 * (1-$H$9)^(Table2[[#This Row],[Aantal kopies]]-1),1) )</f>
        <v>50</v>
      </c>
      <c r="N22" s="9">
        <f xml:space="preserve"> IFERROR(1 - Table2[[#This Row],[Prijs voor laatste kopie]] / M21,0)</f>
        <v>0</v>
      </c>
      <c r="O22" s="8">
        <f>SUM($M$4:$M22)</f>
        <v>1070</v>
      </c>
      <c r="P22" s="8">
        <f>Table2[[#This Row],[Totaalprijs]] / Table2[[#This Row],[Aantal kopies]]</f>
        <v>59.444444444444443</v>
      </c>
    </row>
    <row r="23" spans="1:16" x14ac:dyDescent="0.25">
      <c r="A23" s="2">
        <v>90</v>
      </c>
      <c r="B23" s="2">
        <f>Table1[[#This Row],[Afstand enkel]] * 2</f>
        <v>180</v>
      </c>
      <c r="C23" s="2">
        <f t="shared" si="0"/>
        <v>50</v>
      </c>
      <c r="D23" s="2">
        <f>MAX(0, Table1[[#This Row],[Afstand dubbel]]-Table1[[#This Row],[Vrijstelling]])</f>
        <v>130</v>
      </c>
      <c r="E23" s="1">
        <f>Table1[[#This Row],[Totale kilometers aanrekenen]] * $H$2</f>
        <v>39</v>
      </c>
      <c r="F23" s="1">
        <f>IFERROR(Table1[[#This Row],[Kosten]]/Table1[[#This Row],[Afstand dubbel]],0)</f>
        <v>0.21666666666666667</v>
      </c>
      <c r="L23">
        <v>19</v>
      </c>
      <c r="M23" s="8">
        <f>MAX($H$10, CEILING($H$8 * (1-$H$9)^(Table2[[#This Row],[Aantal kopies]]-1),1) )</f>
        <v>50</v>
      </c>
      <c r="N23" s="9">
        <f xml:space="preserve"> IFERROR(1 - Table2[[#This Row],[Prijs voor laatste kopie]] / M22,0)</f>
        <v>0</v>
      </c>
      <c r="O23" s="8">
        <f>SUM($M$4:$M23)</f>
        <v>1120</v>
      </c>
      <c r="P23" s="8">
        <f>Table2[[#This Row],[Totaalprijs]] / Table2[[#This Row],[Aantal kopies]]</f>
        <v>58.94736842105263</v>
      </c>
    </row>
    <row r="24" spans="1:16" x14ac:dyDescent="0.25">
      <c r="A24" s="2">
        <v>95</v>
      </c>
      <c r="B24" s="2">
        <f>Table1[[#This Row],[Afstand enkel]] * 2</f>
        <v>190</v>
      </c>
      <c r="C24" s="2">
        <f t="shared" si="0"/>
        <v>50</v>
      </c>
      <c r="D24" s="2">
        <f>MAX(0, Table1[[#This Row],[Afstand dubbel]]-Table1[[#This Row],[Vrijstelling]])</f>
        <v>140</v>
      </c>
      <c r="E24" s="1">
        <f>Table1[[#This Row],[Totale kilometers aanrekenen]] * $H$2</f>
        <v>42</v>
      </c>
      <c r="F24" s="1">
        <f>IFERROR(Table1[[#This Row],[Kosten]]/Table1[[#This Row],[Afstand dubbel]],0)</f>
        <v>0.22105263157894736</v>
      </c>
      <c r="L24">
        <v>20</v>
      </c>
      <c r="M24" s="8">
        <f>MAX($H$10, CEILING($H$8 * (1-$H$9)^(Table2[[#This Row],[Aantal kopies]]-1),1) )</f>
        <v>50</v>
      </c>
      <c r="N24" s="9">
        <f xml:space="preserve"> IFERROR(1 - Table2[[#This Row],[Prijs voor laatste kopie]] / M23,0)</f>
        <v>0</v>
      </c>
      <c r="O24" s="8">
        <f>SUM($M$4:$M24)</f>
        <v>1170</v>
      </c>
      <c r="P24" s="8">
        <f>Table2[[#This Row],[Totaalprijs]] / Table2[[#This Row],[Aantal kopies]]</f>
        <v>58.5</v>
      </c>
    </row>
    <row r="25" spans="1:16" x14ac:dyDescent="0.25">
      <c r="A25" s="2">
        <v>100</v>
      </c>
      <c r="B25" s="2">
        <f>Table1[[#This Row],[Afstand enkel]] * 2</f>
        <v>200</v>
      </c>
      <c r="C25" s="2">
        <f t="shared" si="0"/>
        <v>50</v>
      </c>
      <c r="D25" s="2">
        <f>MAX(0, Table1[[#This Row],[Afstand dubbel]]-Table1[[#This Row],[Vrijstelling]])</f>
        <v>150</v>
      </c>
      <c r="E25" s="1">
        <f>Table1[[#This Row],[Totale kilometers aanrekenen]] * $H$2</f>
        <v>45</v>
      </c>
      <c r="F25" s="1">
        <f>IFERROR(Table1[[#This Row],[Kosten]]/Table1[[#This Row],[Afstand dubbel]],0)</f>
        <v>0.22500000000000001</v>
      </c>
      <c r="L25">
        <v>21</v>
      </c>
      <c r="M25" s="8">
        <f>MAX($H$10, CEILING($H$8 * (1-$H$9)^(Table2[[#This Row],[Aantal kopies]]-1),1) )</f>
        <v>50</v>
      </c>
      <c r="N25" s="9">
        <f xml:space="preserve"> IFERROR(1 - Table2[[#This Row],[Prijs voor laatste kopie]] / M24,0)</f>
        <v>0</v>
      </c>
      <c r="O25" s="8">
        <f>SUM($M$4:$M25)</f>
        <v>1220</v>
      </c>
      <c r="P25" s="8">
        <f>Table2[[#This Row],[Totaalprijs]] / Table2[[#This Row],[Aantal kopies]]</f>
        <v>58.095238095238095</v>
      </c>
    </row>
    <row r="26" spans="1:16" x14ac:dyDescent="0.25">
      <c r="A26" s="2">
        <v>105</v>
      </c>
      <c r="B26" s="2">
        <f>Table1[[#This Row],[Afstand enkel]] * 2</f>
        <v>210</v>
      </c>
      <c r="C26" s="2">
        <f t="shared" si="0"/>
        <v>50</v>
      </c>
      <c r="D26" s="2">
        <f>MAX(0, Table1[[#This Row],[Afstand dubbel]]-Table1[[#This Row],[Vrijstelling]])</f>
        <v>160</v>
      </c>
      <c r="E26" s="1">
        <f>Table1[[#This Row],[Totale kilometers aanrekenen]] * $H$2</f>
        <v>48</v>
      </c>
      <c r="F26" s="1">
        <f>IFERROR(Table1[[#This Row],[Kosten]]/Table1[[#This Row],[Afstand dubbel]],0)</f>
        <v>0.22857142857142856</v>
      </c>
      <c r="L26">
        <v>22</v>
      </c>
      <c r="M26" s="8">
        <f>MAX($H$10, CEILING($H$8 * (1-$H$9)^(Table2[[#This Row],[Aantal kopies]]-1),1) )</f>
        <v>50</v>
      </c>
      <c r="N26" s="9">
        <f xml:space="preserve"> IFERROR(1 - Table2[[#This Row],[Prijs voor laatste kopie]] / M25,0)</f>
        <v>0</v>
      </c>
      <c r="O26" s="8">
        <f>SUM($M$4:$M26)</f>
        <v>1270</v>
      </c>
      <c r="P26" s="8">
        <f>Table2[[#This Row],[Totaalprijs]] / Table2[[#This Row],[Aantal kopies]]</f>
        <v>57.727272727272727</v>
      </c>
    </row>
    <row r="27" spans="1:16" x14ac:dyDescent="0.25">
      <c r="A27" s="2">
        <v>110</v>
      </c>
      <c r="B27" s="2">
        <f>Table1[[#This Row],[Afstand enkel]] * 2</f>
        <v>220</v>
      </c>
      <c r="C27" s="2">
        <f t="shared" si="0"/>
        <v>50</v>
      </c>
      <c r="D27" s="2">
        <f>MAX(0, Table1[[#This Row],[Afstand dubbel]]-Table1[[#This Row],[Vrijstelling]])</f>
        <v>170</v>
      </c>
      <c r="E27" s="1">
        <f>Table1[[#This Row],[Totale kilometers aanrekenen]] * $H$2</f>
        <v>51</v>
      </c>
      <c r="F27" s="1">
        <f>IFERROR(Table1[[#This Row],[Kosten]]/Table1[[#This Row],[Afstand dubbel]],0)</f>
        <v>0.23181818181818181</v>
      </c>
      <c r="L27">
        <v>23</v>
      </c>
      <c r="M27" s="8">
        <f>MAX($H$10, CEILING($H$8 * (1-$H$9)^(Table2[[#This Row],[Aantal kopies]]-1),1) )</f>
        <v>50</v>
      </c>
      <c r="N27" s="9">
        <f xml:space="preserve"> IFERROR(1 - Table2[[#This Row],[Prijs voor laatste kopie]] / M26,0)</f>
        <v>0</v>
      </c>
      <c r="O27" s="8">
        <f>SUM($M$4:$M27)</f>
        <v>1320</v>
      </c>
      <c r="P27" s="8">
        <f>Table2[[#This Row],[Totaalprijs]] / Table2[[#This Row],[Aantal kopies]]</f>
        <v>57.391304347826086</v>
      </c>
    </row>
    <row r="28" spans="1:16" x14ac:dyDescent="0.25">
      <c r="A28" s="2">
        <v>115</v>
      </c>
      <c r="B28" s="2">
        <f>Table1[[#This Row],[Afstand enkel]] * 2</f>
        <v>230</v>
      </c>
      <c r="C28" s="2">
        <f t="shared" si="0"/>
        <v>50</v>
      </c>
      <c r="D28" s="2">
        <f>MAX(0, Table1[[#This Row],[Afstand dubbel]]-Table1[[#This Row],[Vrijstelling]])</f>
        <v>180</v>
      </c>
      <c r="E28" s="1">
        <f>Table1[[#This Row],[Totale kilometers aanrekenen]] * $H$2</f>
        <v>54</v>
      </c>
      <c r="F28" s="1">
        <f>IFERROR(Table1[[#This Row],[Kosten]]/Table1[[#This Row],[Afstand dubbel]],0)</f>
        <v>0.23478260869565218</v>
      </c>
      <c r="L28">
        <v>24</v>
      </c>
      <c r="M28" s="8">
        <f>MAX($H$10, CEILING($H$8 * (1-$H$9)^(Table2[[#This Row],[Aantal kopies]]-1),1) )</f>
        <v>50</v>
      </c>
      <c r="N28" s="9">
        <f xml:space="preserve"> IFERROR(1 - Table2[[#This Row],[Prijs voor laatste kopie]] / M27,0)</f>
        <v>0</v>
      </c>
      <c r="O28" s="8">
        <f>SUM($M$4:$M28)</f>
        <v>1370</v>
      </c>
      <c r="P28" s="8">
        <f>Table2[[#This Row],[Totaalprijs]] / Table2[[#This Row],[Aantal kopies]]</f>
        <v>57.083333333333336</v>
      </c>
    </row>
    <row r="29" spans="1:16" x14ac:dyDescent="0.25">
      <c r="A29" s="2">
        <v>120</v>
      </c>
      <c r="B29" s="2">
        <f>Table1[[#This Row],[Afstand enkel]] * 2</f>
        <v>240</v>
      </c>
      <c r="C29" s="2">
        <f t="shared" si="0"/>
        <v>50</v>
      </c>
      <c r="D29" s="2">
        <f>MAX(0, Table1[[#This Row],[Afstand dubbel]]-Table1[[#This Row],[Vrijstelling]])</f>
        <v>190</v>
      </c>
      <c r="E29" s="1">
        <f>Table1[[#This Row],[Totale kilometers aanrekenen]] * $H$2</f>
        <v>57</v>
      </c>
      <c r="F29" s="1">
        <f>IFERROR(Table1[[#This Row],[Kosten]]/Table1[[#This Row],[Afstand dubbel]],0)</f>
        <v>0.23749999999999999</v>
      </c>
      <c r="L29">
        <v>25</v>
      </c>
      <c r="M29" s="8">
        <f>MAX($H$10, CEILING($H$8 * (1-$H$9)^(Table2[[#This Row],[Aantal kopies]]-1),1) )</f>
        <v>50</v>
      </c>
      <c r="N29" s="9">
        <f xml:space="preserve"> IFERROR(1 - Table2[[#This Row],[Prijs voor laatste kopie]] / M28,0)</f>
        <v>0</v>
      </c>
      <c r="O29" s="8">
        <f>SUM($M$4:$M29)</f>
        <v>1420</v>
      </c>
      <c r="P29" s="8">
        <f>Table2[[#This Row],[Totaalprijs]] / Table2[[#This Row],[Aantal kopies]]</f>
        <v>56.8</v>
      </c>
    </row>
    <row r="30" spans="1:16" x14ac:dyDescent="0.25">
      <c r="A30" s="2">
        <v>125</v>
      </c>
      <c r="B30" s="2">
        <f>Table1[[#This Row],[Afstand enkel]] * 2</f>
        <v>250</v>
      </c>
      <c r="C30" s="2">
        <f t="shared" si="0"/>
        <v>50</v>
      </c>
      <c r="D30" s="2">
        <f>MAX(0, Table1[[#This Row],[Afstand dubbel]]-Table1[[#This Row],[Vrijstelling]])</f>
        <v>200</v>
      </c>
      <c r="E30" s="1">
        <f>Table1[[#This Row],[Totale kilometers aanrekenen]] * $H$2</f>
        <v>60</v>
      </c>
      <c r="F30" s="1">
        <f>IFERROR(Table1[[#This Row],[Kosten]]/Table1[[#This Row],[Afstand dubbel]],0)</f>
        <v>0.24</v>
      </c>
      <c r="L30">
        <v>26</v>
      </c>
      <c r="M30" s="8">
        <f>MAX($H$10, CEILING($H$8 * (1-$H$9)^(Table2[[#This Row],[Aantal kopies]]-1),1) )</f>
        <v>50</v>
      </c>
      <c r="N30" s="9">
        <f xml:space="preserve"> IFERROR(1 - Table2[[#This Row],[Prijs voor laatste kopie]] / M29,0)</f>
        <v>0</v>
      </c>
      <c r="O30" s="8">
        <f>SUM($M$4:$M30)</f>
        <v>1470</v>
      </c>
      <c r="P30" s="8">
        <f>Table2[[#This Row],[Totaalprijs]] / Table2[[#This Row],[Aantal kopies]]</f>
        <v>56.53846153846154</v>
      </c>
    </row>
    <row r="31" spans="1:16" x14ac:dyDescent="0.25">
      <c r="A31" s="2">
        <v>130</v>
      </c>
      <c r="B31" s="2">
        <f>Table1[[#This Row],[Afstand enkel]] * 2</f>
        <v>260</v>
      </c>
      <c r="C31" s="2">
        <f t="shared" si="0"/>
        <v>50</v>
      </c>
      <c r="D31" s="2">
        <f>MAX(0, Table1[[#This Row],[Afstand dubbel]]-Table1[[#This Row],[Vrijstelling]])</f>
        <v>210</v>
      </c>
      <c r="E31" s="1">
        <f>Table1[[#This Row],[Totale kilometers aanrekenen]] * $H$2</f>
        <v>63</v>
      </c>
      <c r="F31" s="1">
        <f>IFERROR(Table1[[#This Row],[Kosten]]/Table1[[#This Row],[Afstand dubbel]],0)</f>
        <v>0.24230769230769231</v>
      </c>
      <c r="L31">
        <v>27</v>
      </c>
      <c r="M31" s="8">
        <f>MAX($H$10, CEILING($H$8 * (1-$H$9)^(Table2[[#This Row],[Aantal kopies]]-1),1) )</f>
        <v>50</v>
      </c>
      <c r="N31" s="9">
        <f xml:space="preserve"> IFERROR(1 - Table2[[#This Row],[Prijs voor laatste kopie]] / M30,0)</f>
        <v>0</v>
      </c>
      <c r="O31" s="8">
        <f>SUM($M$4:$M31)</f>
        <v>1520</v>
      </c>
      <c r="P31" s="8">
        <f>Table2[[#This Row],[Totaalprijs]] / Table2[[#This Row],[Aantal kopies]]</f>
        <v>56.296296296296298</v>
      </c>
    </row>
    <row r="32" spans="1:16" x14ac:dyDescent="0.25">
      <c r="A32" s="2">
        <v>135</v>
      </c>
      <c r="B32" s="2">
        <f>Table1[[#This Row],[Afstand enkel]] * 2</f>
        <v>270</v>
      </c>
      <c r="C32" s="2">
        <f t="shared" si="0"/>
        <v>50</v>
      </c>
      <c r="D32" s="2">
        <f>MAX(0, Table1[[#This Row],[Afstand dubbel]]-Table1[[#This Row],[Vrijstelling]])</f>
        <v>220</v>
      </c>
      <c r="E32" s="1">
        <f>Table1[[#This Row],[Totale kilometers aanrekenen]] * $H$2</f>
        <v>66</v>
      </c>
      <c r="F32" s="1">
        <f>IFERROR(Table1[[#This Row],[Kosten]]/Table1[[#This Row],[Afstand dubbel]],0)</f>
        <v>0.24444444444444444</v>
      </c>
      <c r="L32">
        <v>28</v>
      </c>
      <c r="M32" s="8">
        <f>MAX($H$10, CEILING($H$8 * (1-$H$9)^(Table2[[#This Row],[Aantal kopies]]-1),1) )</f>
        <v>50</v>
      </c>
      <c r="N32" s="9">
        <f xml:space="preserve"> IFERROR(1 - Table2[[#This Row],[Prijs voor laatste kopie]] / M31,0)</f>
        <v>0</v>
      </c>
      <c r="O32" s="8">
        <f>SUM($M$4:$M32)</f>
        <v>1570</v>
      </c>
      <c r="P32" s="8">
        <f>Table2[[#This Row],[Totaalprijs]] / Table2[[#This Row],[Aantal kopies]]</f>
        <v>56.071428571428569</v>
      </c>
    </row>
    <row r="33" spans="1:16" x14ac:dyDescent="0.25">
      <c r="A33" s="2">
        <v>140</v>
      </c>
      <c r="B33" s="2">
        <f>Table1[[#This Row],[Afstand enkel]] * 2</f>
        <v>280</v>
      </c>
      <c r="C33" s="2">
        <f t="shared" si="0"/>
        <v>50</v>
      </c>
      <c r="D33" s="2">
        <f>MAX(0, Table1[[#This Row],[Afstand dubbel]]-Table1[[#This Row],[Vrijstelling]])</f>
        <v>230</v>
      </c>
      <c r="E33" s="1">
        <f>Table1[[#This Row],[Totale kilometers aanrekenen]] * $H$2</f>
        <v>69</v>
      </c>
      <c r="F33" s="1">
        <f>IFERROR(Table1[[#This Row],[Kosten]]/Table1[[#This Row],[Afstand dubbel]],0)</f>
        <v>0.24642857142857144</v>
      </c>
      <c r="L33">
        <v>29</v>
      </c>
      <c r="M33" s="8">
        <f>MAX($H$10, CEILING($H$8 * (1-$H$9)^(Table2[[#This Row],[Aantal kopies]]-1),1) )</f>
        <v>50</v>
      </c>
      <c r="N33" s="9">
        <f xml:space="preserve"> IFERROR(1 - Table2[[#This Row],[Prijs voor laatste kopie]] / M32,0)</f>
        <v>0</v>
      </c>
      <c r="O33" s="8">
        <f>SUM($M$4:$M33)</f>
        <v>1620</v>
      </c>
      <c r="P33" s="8">
        <f>Table2[[#This Row],[Totaalprijs]] / Table2[[#This Row],[Aantal kopies]]</f>
        <v>55.862068965517238</v>
      </c>
    </row>
    <row r="34" spans="1:16" x14ac:dyDescent="0.25">
      <c r="A34" s="2">
        <v>145</v>
      </c>
      <c r="B34" s="2">
        <f>Table1[[#This Row],[Afstand enkel]] * 2</f>
        <v>290</v>
      </c>
      <c r="C34" s="2">
        <f t="shared" si="0"/>
        <v>50</v>
      </c>
      <c r="D34" s="2">
        <f>MAX(0, Table1[[#This Row],[Afstand dubbel]]-Table1[[#This Row],[Vrijstelling]])</f>
        <v>240</v>
      </c>
      <c r="E34" s="1">
        <f>Table1[[#This Row],[Totale kilometers aanrekenen]] * $H$2</f>
        <v>72</v>
      </c>
      <c r="F34" s="1">
        <f>IFERROR(Table1[[#This Row],[Kosten]]/Table1[[#This Row],[Afstand dubbel]],0)</f>
        <v>0.24827586206896551</v>
      </c>
      <c r="L34">
        <v>30</v>
      </c>
      <c r="M34" s="8">
        <f>MAX($H$10, CEILING($H$8 * (1-$H$9)^(Table2[[#This Row],[Aantal kopies]]-1),1) )</f>
        <v>50</v>
      </c>
      <c r="N34" s="9">
        <f xml:space="preserve"> IFERROR(1 - Table2[[#This Row],[Prijs voor laatste kopie]] / M33,0)</f>
        <v>0</v>
      </c>
      <c r="O34" s="8">
        <f>SUM($M$4:$M34)</f>
        <v>1670</v>
      </c>
      <c r="P34" s="8">
        <f>Table2[[#This Row],[Totaalprijs]] / Table2[[#This Row],[Aantal kopies]]</f>
        <v>55.666666666666664</v>
      </c>
    </row>
    <row r="35" spans="1:16" x14ac:dyDescent="0.25">
      <c r="A35" s="2">
        <v>150</v>
      </c>
      <c r="B35" s="2">
        <f>Table1[[#This Row],[Afstand enkel]] * 2</f>
        <v>300</v>
      </c>
      <c r="C35" s="2">
        <f t="shared" si="0"/>
        <v>50</v>
      </c>
      <c r="D35" s="2">
        <f>MAX(0, Table1[[#This Row],[Afstand dubbel]]-Table1[[#This Row],[Vrijstelling]])</f>
        <v>250</v>
      </c>
      <c r="E35" s="1">
        <f>Table1[[#This Row],[Totale kilometers aanrekenen]] * $H$2</f>
        <v>75</v>
      </c>
      <c r="F35" s="1">
        <f>IFERROR(Table1[[#This Row],[Kosten]]/Table1[[#This Row],[Afstand dubbel]],0)</f>
        <v>0.25</v>
      </c>
    </row>
  </sheetData>
  <mergeCells count="2">
    <mergeCell ref="B2:F2"/>
    <mergeCell ref="M2:P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Tarieven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2016-02-06T20:21:01Z</dcterms:created>
  <dcterms:modified xsi:type="dcterms:W3CDTF">2016-08-05T13:40:48Z</dcterms:modified>
</cp:coreProperties>
</file>