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Wim\Website\xlwdfiles\"/>
    </mc:Choice>
  </mc:AlternateContent>
  <bookViews>
    <workbookView xWindow="0" yWindow="0" windowWidth="28800" windowHeight="12435"/>
  </bookViews>
  <sheets>
    <sheet name="gegevens" sheetId="1" r:id="rId1"/>
  </sheets>
  <definedNames>
    <definedName name="leveranciers_lijst">OFFSET(#REF!,,,COUNTA(#REF!),1)</definedName>
    <definedName name="_xlnm.Print_Area" localSheetId="0">gegevens!$A$1:$W$20</definedName>
    <definedName name="_xlnm.Print_Titles" localSheetId="0">gegevens!$4:$5</definedName>
    <definedName name="Totaal_B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0" i="1" l="1"/>
  <c r="P20" i="1"/>
  <c r="N20" i="1"/>
  <c r="L20" i="1"/>
  <c r="J20" i="1"/>
  <c r="H20" i="1"/>
  <c r="S19" i="1"/>
  <c r="V19" i="1" s="1"/>
  <c r="Q19" i="1"/>
  <c r="O19" i="1"/>
  <c r="M19" i="1"/>
  <c r="K19" i="1"/>
  <c r="I19" i="1"/>
  <c r="G19" i="1"/>
  <c r="B19" i="1"/>
  <c r="S18" i="1"/>
  <c r="V18" i="1" s="1"/>
  <c r="Q18" i="1"/>
  <c r="O18" i="1"/>
  <c r="M18" i="1"/>
  <c r="K18" i="1"/>
  <c r="I18" i="1"/>
  <c r="G18" i="1"/>
  <c r="B18" i="1"/>
  <c r="S17" i="1"/>
  <c r="V17" i="1" s="1"/>
  <c r="Q17" i="1"/>
  <c r="O17" i="1"/>
  <c r="M17" i="1"/>
  <c r="K17" i="1"/>
  <c r="I17" i="1"/>
  <c r="G17" i="1"/>
  <c r="B17" i="1"/>
  <c r="S16" i="1"/>
  <c r="V16" i="1" s="1"/>
  <c r="Q16" i="1"/>
  <c r="O16" i="1"/>
  <c r="M16" i="1"/>
  <c r="K16" i="1"/>
  <c r="I16" i="1"/>
  <c r="G16" i="1"/>
  <c r="B16" i="1"/>
  <c r="S15" i="1"/>
  <c r="V15" i="1" s="1"/>
  <c r="Q15" i="1"/>
  <c r="O15" i="1"/>
  <c r="M15" i="1"/>
  <c r="K15" i="1"/>
  <c r="I15" i="1"/>
  <c r="G15" i="1"/>
  <c r="B15" i="1"/>
  <c r="V14" i="1"/>
  <c r="S14" i="1"/>
  <c r="Q14" i="1"/>
  <c r="O14" i="1"/>
  <c r="M14" i="1"/>
  <c r="K14" i="1"/>
  <c r="I14" i="1"/>
  <c r="G14" i="1"/>
  <c r="B14" i="1"/>
  <c r="S13" i="1"/>
  <c r="V13" i="1" s="1"/>
  <c r="Q13" i="1"/>
  <c r="O13" i="1"/>
  <c r="M13" i="1"/>
  <c r="K13" i="1"/>
  <c r="I13" i="1"/>
  <c r="G13" i="1"/>
  <c r="B13" i="1"/>
  <c r="S12" i="1"/>
  <c r="V12" i="1" s="1"/>
  <c r="G12" i="1"/>
  <c r="I12" i="1" s="1"/>
  <c r="K12" i="1" s="1"/>
  <c r="M12" i="1" s="1"/>
  <c r="O12" i="1" s="1"/>
  <c r="Q12" i="1" s="1"/>
  <c r="B12" i="1"/>
  <c r="S11" i="1"/>
  <c r="V11" i="1" s="1"/>
  <c r="G11" i="1"/>
  <c r="I11" i="1" s="1"/>
  <c r="K11" i="1" s="1"/>
  <c r="M11" i="1" s="1"/>
  <c r="O11" i="1" s="1"/>
  <c r="Q11" i="1" s="1"/>
  <c r="B11" i="1"/>
  <c r="S10" i="1"/>
  <c r="V10" i="1" s="1"/>
  <c r="G10" i="1"/>
  <c r="I10" i="1" s="1"/>
  <c r="K10" i="1" s="1"/>
  <c r="M10" i="1" s="1"/>
  <c r="O10" i="1" s="1"/>
  <c r="Q10" i="1" s="1"/>
  <c r="B10" i="1"/>
  <c r="S9" i="1"/>
  <c r="V9" i="1" s="1"/>
  <c r="G9" i="1"/>
  <c r="I9" i="1" s="1"/>
  <c r="K9" i="1" s="1"/>
  <c r="M9" i="1" s="1"/>
  <c r="O9" i="1" s="1"/>
  <c r="Q9" i="1" s="1"/>
  <c r="B9" i="1"/>
  <c r="S8" i="1"/>
  <c r="V8" i="1" s="1"/>
  <c r="G8" i="1"/>
  <c r="I8" i="1" s="1"/>
  <c r="K8" i="1" s="1"/>
  <c r="M8" i="1" s="1"/>
  <c r="O8" i="1" s="1"/>
  <c r="Q8" i="1" s="1"/>
  <c r="B8" i="1"/>
  <c r="S7" i="1"/>
  <c r="V7" i="1" s="1"/>
  <c r="G7" i="1"/>
  <c r="I7" i="1" s="1"/>
  <c r="K7" i="1" s="1"/>
  <c r="M7" i="1" s="1"/>
  <c r="O7" i="1" s="1"/>
  <c r="Q7" i="1" s="1"/>
  <c r="B7" i="1"/>
  <c r="S6" i="1"/>
  <c r="V6" i="1" s="1"/>
  <c r="G6" i="1"/>
  <c r="I6" i="1" s="1"/>
  <c r="K6" i="1" s="1"/>
  <c r="M6" i="1" s="1"/>
  <c r="O6" i="1" s="1"/>
  <c r="Q6" i="1" s="1"/>
  <c r="B6" i="1"/>
  <c r="V20" i="1" l="1"/>
  <c r="S20" i="1"/>
</calcChain>
</file>

<file path=xl/sharedStrings.xml><?xml version="1.0" encoding="utf-8"?>
<sst xmlns="http://schemas.openxmlformats.org/spreadsheetml/2006/main" count="53" uniqueCount="32">
  <si>
    <t>datum</t>
  </si>
  <si>
    <t>leveranciers</t>
  </si>
  <si>
    <t>uren en kosten</t>
  </si>
  <si>
    <t xml:space="preserve">wk </t>
  </si>
  <si>
    <t>Q</t>
  </si>
  <si>
    <t>naam</t>
  </si>
  <si>
    <t>materieelsoort</t>
  </si>
  <si>
    <t>type</t>
  </si>
  <si>
    <t>liters per uur</t>
  </si>
  <si>
    <t xml:space="preserve"> datum maandag</t>
  </si>
  <si>
    <t>hoeveelheid maandag</t>
  </si>
  <si>
    <t>datum dinsdag</t>
  </si>
  <si>
    <t>hoeveelheid dinsdag</t>
  </si>
  <si>
    <t>datum woensdag</t>
  </si>
  <si>
    <t>hoeveelheid woensdag</t>
  </si>
  <si>
    <t>datum donderdag</t>
  </si>
  <si>
    <t>hoeveelheid donderdag</t>
  </si>
  <si>
    <t>datum vrijdag</t>
  </si>
  <si>
    <t>hoeveelheid vrijdag</t>
  </si>
  <si>
    <t>datum zaterdag</t>
  </si>
  <si>
    <t>hoeveelheid zaterdag</t>
  </si>
  <si>
    <t>totaal maandag t/m zaterdag</t>
  </si>
  <si>
    <t xml:space="preserve">eenheid </t>
  </si>
  <si>
    <t>prijs eenheid</t>
  </si>
  <si>
    <t>bedrag</t>
  </si>
  <si>
    <t>opmerking</t>
  </si>
  <si>
    <t>Argro</t>
  </si>
  <si>
    <t>Rups graafmachine</t>
  </si>
  <si>
    <t>uur</t>
  </si>
  <si>
    <t>Colpaart</t>
  </si>
  <si>
    <t>Shovels</t>
  </si>
  <si>
    <t>L110 E Peter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</si>
</sst>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3]d/mmm;@"/>
    <numFmt numFmtId="165" formatCode="[$-F800]dddd\,\ mmmm\ dd\,\ yyyy"/>
  </numFmts>
  <fonts count="15" x14ac:knownFonts="1">
    <font>
      <sz val="8"/>
      <color theme="1"/>
      <name val="Calibri"/>
      <family val="2"/>
    </font>
    <font>
      <sz val="8"/>
      <color theme="0" tint="-0.14999847407452621"/>
      <name val="Calibri"/>
      <family val="2"/>
    </font>
    <font>
      <sz val="8"/>
      <color rgb="FF002060"/>
      <name val="Calibri"/>
      <family val="2"/>
    </font>
    <font>
      <i/>
      <sz val="8"/>
      <color rgb="FF0033CC"/>
      <name val="Calibri"/>
      <family val="2"/>
    </font>
    <font>
      <b/>
      <sz val="8"/>
      <color rgb="FF002060"/>
      <name val="Calibri"/>
      <family val="2"/>
    </font>
    <font>
      <sz val="9"/>
      <color rgb="FF002060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b/>
      <sz val="11"/>
      <color theme="0"/>
      <name val="Calibri"/>
      <family val="2"/>
    </font>
    <font>
      <sz val="12"/>
      <color rgb="FF002060"/>
      <name val="Calibri"/>
      <family val="2"/>
    </font>
    <font>
      <sz val="8"/>
      <color rgb="FF0033CC"/>
      <name val="Calibri"/>
      <family val="2"/>
    </font>
    <font>
      <b/>
      <sz val="8"/>
      <name val="Calibri"/>
      <family val="2"/>
    </font>
    <font>
      <b/>
      <sz val="8"/>
      <color theme="1"/>
      <name val="Calibri"/>
      <family val="2"/>
    </font>
    <font>
      <b/>
      <sz val="9"/>
      <color theme="0"/>
      <name val="Calibri"/>
      <family val="2"/>
    </font>
    <font>
      <b/>
      <sz val="8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thin">
        <color auto="1"/>
      </top>
      <bottom style="hair">
        <color auto="1"/>
      </bottom>
      <diagonal/>
    </border>
    <border>
      <left/>
      <right style="medium">
        <color rgb="FFFF0000"/>
      </right>
      <top style="thin">
        <color indexed="64"/>
      </top>
      <bottom style="hair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indexed="64"/>
      </bottom>
      <diagonal/>
    </border>
    <border>
      <left style="medium">
        <color rgb="FFFF0000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rgb="FFFF0000"/>
      </right>
      <top style="hair">
        <color indexed="64"/>
      </top>
      <bottom style="hair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medium">
        <color rgb="FFFF0000"/>
      </left>
      <right/>
      <top style="hair">
        <color indexed="64"/>
      </top>
      <bottom style="hair">
        <color indexed="64"/>
      </bottom>
      <diagonal/>
    </border>
    <border>
      <left style="medium">
        <color rgb="FFFF000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medium">
        <color rgb="FFFF0000"/>
      </right>
      <top style="hair">
        <color auto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 style="medium">
        <color rgb="FFFF000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rgb="FFFF0000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67">
    <xf numFmtId="0" fontId="0" fillId="0" borderId="0" xfId="0"/>
    <xf numFmtId="16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16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 textRotation="180"/>
      <protection locked="0"/>
    </xf>
    <xf numFmtId="0" fontId="2" fillId="0" borderId="0" xfId="0" applyFont="1" applyProtection="1">
      <protection locked="0"/>
    </xf>
    <xf numFmtId="0" fontId="0" fillId="0" borderId="0" xfId="0" applyAlignment="1"/>
    <xf numFmtId="0" fontId="9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top" wrapText="1"/>
      <protection locked="0"/>
    </xf>
    <xf numFmtId="164" fontId="10" fillId="0" borderId="3" xfId="0" applyNumberFormat="1" applyFont="1" applyFill="1" applyBorder="1" applyAlignment="1" applyProtection="1">
      <alignment horizontal="right" vertical="top" textRotation="180" wrapText="1"/>
      <protection locked="0"/>
    </xf>
    <xf numFmtId="0" fontId="2" fillId="2" borderId="13" xfId="0" applyFont="1" applyFill="1" applyBorder="1" applyAlignment="1" applyProtection="1">
      <alignment horizontal="right" vertical="top" textRotation="180" wrapText="1"/>
      <protection locked="0"/>
    </xf>
    <xf numFmtId="164" fontId="10" fillId="0" borderId="14" xfId="0" applyNumberFormat="1" applyFont="1" applyFill="1" applyBorder="1" applyAlignment="1" applyProtection="1">
      <alignment horizontal="right" vertical="top" textRotation="180" wrapText="1"/>
      <protection locked="0"/>
    </xf>
    <xf numFmtId="4" fontId="0" fillId="2" borderId="15" xfId="0" applyNumberFormat="1" applyFont="1" applyFill="1" applyBorder="1" applyAlignment="1">
      <alignment horizontal="right" vertical="top" textRotation="180" wrapText="1"/>
    </xf>
    <xf numFmtId="164" fontId="10" fillId="0" borderId="16" xfId="0" applyNumberFormat="1" applyFont="1" applyFill="1" applyBorder="1" applyAlignment="1">
      <alignment horizontal="right" vertical="top" textRotation="180" wrapText="1"/>
    </xf>
    <xf numFmtId="0" fontId="0" fillId="2" borderId="16" xfId="0" applyFont="1" applyFill="1" applyBorder="1" applyAlignment="1">
      <alignment horizontal="right" vertical="top" textRotation="180" wrapText="1"/>
    </xf>
    <xf numFmtId="164" fontId="10" fillId="0" borderId="17" xfId="0" applyNumberFormat="1" applyFont="1" applyFill="1" applyBorder="1" applyAlignment="1">
      <alignment horizontal="right" vertical="top" textRotation="180" wrapText="1"/>
    </xf>
    <xf numFmtId="164" fontId="10" fillId="0" borderId="18" xfId="0" applyNumberFormat="1" applyFont="1" applyFill="1" applyBorder="1" applyAlignment="1">
      <alignment horizontal="right" vertical="top" textRotation="180" wrapText="1"/>
    </xf>
    <xf numFmtId="0" fontId="2" fillId="2" borderId="19" xfId="0" applyFont="1" applyFill="1" applyBorder="1" applyAlignment="1" applyProtection="1">
      <alignment horizontal="right" vertical="top" textRotation="180" wrapText="1"/>
      <protection locked="0"/>
    </xf>
    <xf numFmtId="4" fontId="11" fillId="0" borderId="15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1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6" xfId="0" applyNumberFormat="1" applyBorder="1" applyAlignment="1">
      <alignment horizontal="center"/>
    </xf>
    <xf numFmtId="3" fontId="13" fillId="6" borderId="22" xfId="0" applyNumberFormat="1" applyFont="1" applyFill="1" applyBorder="1" applyAlignment="1" applyProtection="1">
      <alignment horizontal="center"/>
      <protection locked="0"/>
    </xf>
    <xf numFmtId="3" fontId="13" fillId="6" borderId="23" xfId="0" applyNumberFormat="1" applyFont="1" applyFill="1" applyBorder="1" applyAlignment="1" applyProtection="1">
      <alignment horizontal="center"/>
      <protection locked="0"/>
    </xf>
    <xf numFmtId="3" fontId="13" fillId="6" borderId="22" xfId="0" applyNumberFormat="1" applyFont="1" applyFill="1" applyBorder="1" applyAlignment="1" applyProtection="1">
      <alignment horizontal="center" vertical="center"/>
      <protection locked="0"/>
    </xf>
    <xf numFmtId="3" fontId="13" fillId="6" borderId="24" xfId="0" applyNumberFormat="1" applyFont="1" applyFill="1" applyBorder="1" applyAlignment="1" applyProtection="1">
      <alignment horizontal="center" vertical="center"/>
      <protection locked="0"/>
    </xf>
    <xf numFmtId="3" fontId="13" fillId="6" borderId="25" xfId="0" applyNumberFormat="1" applyFont="1" applyFill="1" applyBorder="1" applyAlignment="1" applyProtection="1">
      <alignment horizontal="center" vertical="center"/>
      <protection locked="0"/>
    </xf>
    <xf numFmtId="164" fontId="3" fillId="6" borderId="0" xfId="0" applyNumberFormat="1" applyFont="1" applyFill="1" applyAlignment="1" applyProtection="1">
      <alignment horizontal="center" vertical="center"/>
      <protection locked="0"/>
    </xf>
    <xf numFmtId="3" fontId="14" fillId="6" borderId="26" xfId="0" applyNumberFormat="1" applyFont="1" applyFill="1" applyBorder="1" applyAlignment="1" applyProtection="1">
      <alignment horizontal="center" vertical="center"/>
      <protection locked="0"/>
    </xf>
    <xf numFmtId="164" fontId="3" fillId="6" borderId="26" xfId="0" applyNumberFormat="1" applyFont="1" applyFill="1" applyBorder="1" applyAlignment="1" applyProtection="1">
      <alignment horizontal="center" vertical="center"/>
      <protection locked="0"/>
    </xf>
    <xf numFmtId="3" fontId="13" fillId="6" borderId="27" xfId="0" applyNumberFormat="1" applyFont="1" applyFill="1" applyBorder="1" applyAlignment="1" applyProtection="1">
      <alignment horizontal="center" vertical="center"/>
      <protection locked="0"/>
    </xf>
    <xf numFmtId="4" fontId="13" fillId="6" borderId="28" xfId="0" applyNumberFormat="1" applyFont="1" applyFill="1" applyBorder="1" applyAlignment="1" applyProtection="1">
      <alignment horizontal="center" vertical="center"/>
      <protection locked="0"/>
    </xf>
    <xf numFmtId="3" fontId="13" fillId="6" borderId="29" xfId="0" applyNumberFormat="1" applyFont="1" applyFill="1" applyBorder="1" applyAlignment="1" applyProtection="1">
      <alignment horizontal="center" vertical="center"/>
      <protection locked="0"/>
    </xf>
    <xf numFmtId="4" fontId="13" fillId="6" borderId="24" xfId="0" applyNumberFormat="1" applyFont="1" applyFill="1" applyBorder="1" applyAlignment="1" applyProtection="1">
      <alignment horizontal="center" vertical="center"/>
      <protection locked="0"/>
    </xf>
    <xf numFmtId="4" fontId="13" fillId="6" borderId="24" xfId="0" applyNumberFormat="1" applyFont="1" applyFill="1" applyBorder="1" applyAlignment="1" applyProtection="1">
      <alignment horizontal="center" vertical="center"/>
    </xf>
    <xf numFmtId="3" fontId="13" fillId="6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165" fontId="7" fillId="3" borderId="3" xfId="0" applyNumberFormat="1" applyFont="1" applyFill="1" applyBorder="1" applyAlignment="1" applyProtection="1">
      <alignment horizontal="center" vertical="center"/>
      <protection locked="0"/>
    </xf>
    <xf numFmtId="165" fontId="7" fillId="3" borderId="4" xfId="0" applyNumberFormat="1" applyFont="1" applyFill="1" applyBorder="1" applyAlignment="1" applyProtection="1">
      <alignment horizontal="center" vertical="center"/>
      <protection locked="0"/>
    </xf>
    <xf numFmtId="49" fontId="7" fillId="4" borderId="5" xfId="0" applyNumberFormat="1" applyFont="1" applyFill="1" applyBorder="1" applyAlignment="1" applyProtection="1">
      <alignment horizontal="center" vertical="center"/>
      <protection locked="0"/>
    </xf>
    <xf numFmtId="49" fontId="7" fillId="4" borderId="6" xfId="0" applyNumberFormat="1" applyFont="1" applyFill="1" applyBorder="1" applyAlignment="1" applyProtection="1">
      <alignment horizontal="center" vertical="center"/>
      <protection locked="0"/>
    </xf>
    <xf numFmtId="49" fontId="7" fillId="4" borderId="7" xfId="0" applyNumberFormat="1" applyFont="1" applyFill="1" applyBorder="1" applyAlignment="1" applyProtection="1">
      <alignment horizontal="center" vertical="center"/>
      <protection locked="0"/>
    </xf>
    <xf numFmtId="49" fontId="8" fillId="5" borderId="5" xfId="0" applyNumberFormat="1" applyFont="1" applyFill="1" applyBorder="1" applyAlignment="1" applyProtection="1">
      <alignment horizontal="center" vertical="center"/>
    </xf>
    <xf numFmtId="49" fontId="8" fillId="5" borderId="6" xfId="0" applyNumberFormat="1" applyFont="1" applyFill="1" applyBorder="1" applyAlignment="1" applyProtection="1">
      <alignment horizontal="center" vertical="center"/>
    </xf>
    <xf numFmtId="49" fontId="8" fillId="5" borderId="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5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rgb="FFFF0000"/>
        </right>
        <top style="thin">
          <color theme="1"/>
        </top>
        <bottom style="thin">
          <color theme="1"/>
        </bottom>
      </border>
      <protection locked="0" hidden="0"/>
    </dxf>
    <dxf>
      <border diagonalUp="0" diagonalDown="0">
        <left/>
        <right style="medium">
          <color rgb="FFFF0000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4" formatCode="#,##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theme="1"/>
        </bottom>
      </border>
      <protection locked="1" hidden="0"/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4" formatCode="#,##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theme="1"/>
        </bottom>
      </border>
      <protection locked="0" hidden="0"/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theme="0"/>
        </right>
        <top style="thin">
          <color theme="1"/>
        </top>
        <bottom style="thin">
          <color theme="1"/>
        </bottom>
      </border>
      <protection locked="0" hidden="0"/>
    </dxf>
    <dxf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4" formatCode="#,##0.0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1"/>
        </top>
        <bottom style="thin">
          <color theme="1"/>
        </bottom>
      </border>
      <protection locked="0" hidden="0"/>
    </dxf>
    <dxf>
      <font>
        <b val="0"/>
      </font>
      <numFmt numFmtId="4" formatCode="#,##0.0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auto="1"/>
        </top>
        <bottom style="thin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/>
        <top style="thin">
          <color theme="1"/>
        </top>
        <bottom style="thin">
          <color theme="1"/>
        </bottom>
      </border>
      <protection locked="0" hidden="0"/>
    </dxf>
    <dxf>
      <font>
        <b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thin">
          <color theme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33CC"/>
        <name val="Calibri"/>
        <scheme val="none"/>
      </font>
      <numFmt numFmtId="164" formatCode="[$-413]d/mmm;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/>
      </border>
      <protection locked="0" hidden="0"/>
    </dxf>
    <dxf>
      <font>
        <i/>
        <strike val="0"/>
        <outline val="0"/>
        <shadow val="0"/>
        <u val="none"/>
        <vertAlign val="baseline"/>
        <color rgb="FF0033CC"/>
        <name val="Calibri"/>
        <scheme val="none"/>
      </font>
      <numFmt numFmtId="164" formatCode="[$-413]d/mmm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thin">
          <color theme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33CC"/>
        <name val="Calibri"/>
        <scheme val="none"/>
      </font>
      <numFmt numFmtId="164" formatCode="[$-413]d/mmm;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/>
      </border>
      <protection locked="0" hidden="0"/>
    </dxf>
    <dxf>
      <font>
        <i/>
        <strike val="0"/>
        <outline val="0"/>
        <shadow val="0"/>
        <u val="none"/>
        <vertAlign val="baseline"/>
        <color rgb="FF0033CC"/>
        <name val="Calibri"/>
        <scheme val="none"/>
      </font>
      <numFmt numFmtId="164" formatCode="[$-413]d/mmm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thin">
          <color theme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33CC"/>
        <name val="Calibri"/>
        <scheme val="none"/>
      </font>
      <numFmt numFmtId="164" formatCode="[$-413]d/mmm;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/>
      </border>
      <protection locked="0" hidden="0"/>
    </dxf>
    <dxf>
      <font>
        <i/>
        <strike val="0"/>
        <outline val="0"/>
        <shadow val="0"/>
        <u val="none"/>
        <vertAlign val="baseline"/>
        <color rgb="FF0033CC"/>
        <name val="Calibri"/>
        <scheme val="none"/>
      </font>
      <numFmt numFmtId="164" formatCode="[$-413]d/mmm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/>
        <right/>
        <top style="hair">
          <color auto="1"/>
        </top>
        <bottom style="thin">
          <color theme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33CC"/>
        <name val="Calibri"/>
        <scheme val="none"/>
      </font>
      <numFmt numFmtId="164" formatCode="[$-413]d/mmm;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/>
      </border>
      <protection locked="0" hidden="0"/>
    </dxf>
    <dxf>
      <font>
        <i/>
        <strike val="0"/>
        <outline val="0"/>
        <shadow val="0"/>
        <u val="none"/>
        <vertAlign val="baseline"/>
        <color rgb="FF0033CC"/>
        <name val="Calibri"/>
        <scheme val="none"/>
      </font>
      <numFmt numFmtId="164" formatCode="[$-413]d/mmm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none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hair">
          <color auto="1"/>
        </top>
        <bottom style="thin">
          <color theme="1"/>
        </bottom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33CC"/>
        <name val="Calibri"/>
        <scheme val="none"/>
      </font>
      <numFmt numFmtId="164" formatCode="[$-413]d/mmm;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/>
      </border>
      <protection locked="0" hidden="0"/>
    </dxf>
    <dxf>
      <font>
        <i/>
        <strike val="0"/>
        <outline val="0"/>
        <shadow val="0"/>
        <u val="none"/>
        <vertAlign val="baseline"/>
        <color rgb="FF0033CC"/>
        <name val="Calibri"/>
        <scheme val="none"/>
      </font>
      <numFmt numFmtId="164" formatCode="[$-413]d/mmm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/>
      </border>
      <protection locked="0" hidden="0"/>
    </dxf>
    <dxf>
      <font>
        <b/>
        <i val="0"/>
        <strike val="0"/>
        <outline val="0"/>
        <shadow val="0"/>
        <u val="none"/>
        <vertAlign val="baseline"/>
        <sz val="8"/>
        <name val="Calibri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rgb="FF0033CC"/>
        <name val="Calibri"/>
        <scheme val="none"/>
      </font>
      <numFmt numFmtId="164" formatCode="[$-413]d/mmm;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protection locked="0" hidden="0"/>
    </dxf>
    <dxf>
      <font>
        <i/>
        <strike val="0"/>
        <outline val="0"/>
        <shadow val="0"/>
        <u val="none"/>
        <vertAlign val="baseline"/>
        <color rgb="FF0033CC"/>
        <name val="Calibri"/>
        <scheme val="none"/>
      </font>
      <numFmt numFmtId="164" formatCode="[$-413]d/mmm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rgb="FFFF0000"/>
        </right>
        <top style="thin">
          <color theme="1"/>
        </top>
        <bottom style="thin">
          <color theme="1"/>
        </bottom>
      </border>
      <protection locked="0" hidden="0"/>
    </dxf>
    <dxf>
      <border diagonalUp="0" diagonalDown="0" outline="0">
        <left/>
        <right/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theme="1"/>
        </bottom>
      </border>
      <protection locked="0" hidden="0"/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 style="thin">
          <color theme="1"/>
        </top>
        <bottom style="thin">
          <color theme="1"/>
        </bottom>
      </border>
      <protection locked="0" hidden="0"/>
    </dxf>
    <dxf>
      <border diagonalUp="0" diagonalDown="0">
        <left/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theme="0"/>
        </right>
        <top style="thin">
          <color theme="1"/>
        </top>
        <bottom style="thin">
          <color theme="1"/>
        </bottom>
      </border>
      <protection locked="0" hidden="0"/>
    </dxf>
    <dxf>
      <border diagonalUp="0" diagonalDown="0">
        <left style="medium">
          <color rgb="FFFF0000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auto="1"/>
        </left>
        <right style="medium">
          <color rgb="FFFF0000"/>
        </right>
        <top style="hair">
          <color auto="1"/>
        </top>
        <bottom style="thin">
          <color theme="1"/>
        </bottom>
      </border>
      <protection locked="0" hidden="0"/>
    </dxf>
    <dxf>
      <numFmt numFmtId="0" formatCode="General"/>
      <border diagonalUp="0" diagonalDown="0">
        <left/>
        <right style="medium">
          <color rgb="FFFF0000"/>
        </right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FF0000"/>
        </left>
        <right style="medium">
          <color theme="0"/>
        </right>
        <top style="thin">
          <color theme="1"/>
        </top>
        <bottom style="thin">
          <color theme="1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>
        <left style="medium">
          <color rgb="FFFF0000"/>
        </left>
        <right/>
        <top style="hair">
          <color auto="1"/>
        </top>
        <bottom style="hair">
          <color auto="1"/>
        </bottom>
        <vertical/>
        <horizontal style="hair">
          <color auto="1"/>
        </horizontal>
      </border>
    </dxf>
    <dxf>
      <border>
        <top style="medium">
          <color indexed="64"/>
        </top>
      </border>
    </dxf>
    <dxf>
      <font>
        <b/>
        <strike val="0"/>
        <outline val="0"/>
        <shadow val="0"/>
        <u val="none"/>
        <vertAlign val="baseline"/>
        <sz val="9"/>
        <color theme="0"/>
        <name val="Calibri"/>
        <scheme val="none"/>
      </font>
      <numFmt numFmtId="3" formatCode="#,##0"/>
      <fill>
        <patternFill patternType="solid">
          <fgColor indexed="64"/>
          <bgColor rgb="FF002060"/>
        </patternFill>
      </fill>
      <border diagonalUp="0" diagonalDown="0" outline="0">
        <left style="hair">
          <color indexed="64"/>
        </left>
        <right style="hair">
          <color indexed="64"/>
        </right>
        <top/>
        <bottom/>
      </border>
      <protection locked="0" hidden="0"/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9"/>
        <color rgb="FF002060"/>
        <name val="Calibri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/>
        <color rgb="FFC00000"/>
      </font>
      <fill>
        <patternFill>
          <bgColor theme="0" tint="-4.9989318521683403E-2"/>
        </patternFill>
      </fill>
    </dxf>
    <dxf>
      <font>
        <color theme="0" tint="-0.24994659260841701"/>
      </font>
    </dxf>
    <dxf>
      <font>
        <b/>
        <i val="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5:W20" totalsRowCount="1" headerRowDxfId="49" totalsRowDxfId="47" headerRowBorderDxfId="48" totalsRowBorderDxfId="46">
  <autoFilter ref="A5:W19"/>
  <tableColumns count="23">
    <tableColumn id="3" name="wk " dataDxfId="45" totalsRowDxfId="44">
      <calculatedColumnFormula>WEEKNUM(#REF!)</calculatedColumnFormula>
    </tableColumn>
    <tableColumn id="4" name="Q" dataDxfId="43" totalsRowDxfId="42">
      <calculatedColumnFormula>IF(Tabel1[[#This Row],[wk ]]=0," ",IF(Tabel1[[#This Row],[wk ]]&lt;14,1,IF(Tabel1[[#This Row],[wk ]]&lt;25,2,IF(Tabel1[[#This Row],[wk ]]&lt;40,3,IF(Tabel1[[#This Row],[wk ]]&gt;39,4)))))</calculatedColumnFormula>
    </tableColumn>
    <tableColumn id="16" name="naam" dataDxfId="41" totalsRowDxfId="40"/>
    <tableColumn id="15" name="materieelsoort" dataDxfId="39" totalsRowDxfId="38"/>
    <tableColumn id="7" name="type" dataDxfId="37" totalsRowDxfId="36"/>
    <tableColumn id="6" name="liters per uur" dataDxfId="35" totalsRowDxfId="34"/>
    <tableColumn id="19" name=" datum maandag" dataDxfId="33" totalsRowDxfId="32">
      <calculatedColumnFormula>+IF(Tabel1[[#This Row],[wk ]]&gt;0,(7*Tabel1[[#This Row],[wk ]])+$A$1," ")</calculatedColumnFormula>
    </tableColumn>
    <tableColumn id="14" name="hoeveelheid maandag" totalsRowFunction="sum" dataDxfId="31" totalsRowDxfId="30"/>
    <tableColumn id="13" name="datum dinsdag" dataDxfId="29" totalsRowDxfId="28">
      <calculatedColumnFormula>+IF(Tabel1[[#This Row],[wk ]]&gt;0,Tabel1[[#This Row],[ datum maandag]]+1," ")</calculatedColumnFormula>
    </tableColumn>
    <tableColumn id="12" name="hoeveelheid dinsdag" totalsRowFunction="sum" dataDxfId="27" totalsRowDxfId="26"/>
    <tableColumn id="28" name="datum woensdag" dataDxfId="25" totalsRowDxfId="24">
      <calculatedColumnFormula>+IF(Tabel1[[#This Row],[wk ]]&gt;0,Tabel1[[#This Row],[datum dinsdag]]+1," ")</calculatedColumnFormula>
    </tableColumn>
    <tableColumn id="27" name="hoeveelheid woensdag" totalsRowFunction="sum" dataDxfId="23" totalsRowDxfId="22"/>
    <tableColumn id="23" name="datum donderdag" dataDxfId="21" totalsRowDxfId="20">
      <calculatedColumnFormula>+IF(Tabel1[[#This Row],[wk ]]&gt;0,Tabel1[[#This Row],[datum woensdag]]+1," ")</calculatedColumnFormula>
    </tableColumn>
    <tableColumn id="21" name="hoeveelheid donderdag" totalsRowFunction="sum" dataDxfId="19" totalsRowDxfId="18"/>
    <tableColumn id="30" name="datum vrijdag" dataDxfId="17" totalsRowDxfId="16">
      <calculatedColumnFormula>+IF(Tabel1[[#This Row],[wk ]]&gt;0,Tabel1[[#This Row],[datum donderdag]]+1," ")</calculatedColumnFormula>
    </tableColumn>
    <tableColumn id="29" name="hoeveelheid vrijdag" totalsRowFunction="sum" dataDxfId="15" totalsRowDxfId="14"/>
    <tableColumn id="32" name="datum zaterdag" dataDxfId="13" totalsRowDxfId="12">
      <calculatedColumnFormula>+IF(Tabel1[[#This Row],[wk ]]&gt;0,Tabel1[[#This Row],[datum vrijdag]]+1," ")</calculatedColumnFormula>
    </tableColumn>
    <tableColumn id="11" name="hoeveelheid zaterdag" totalsRowFunction="sum" dataDxfId="11" totalsRowDxfId="10"/>
    <tableColumn id="26" name="totaal maandag t/m zaterdag" totalsRowFunction="sum" dataDxfId="9" totalsRowDxfId="8">
      <calculatedColumnFormula>+Tabel1[[#This Row],[hoeveelheid maandag]]+Tabel1[[#This Row],[hoeveelheid dinsdag]]+Tabel1[[#This Row],[hoeveelheid woensdag]]+Tabel1[[#This Row],[hoeveelheid donderdag]]+Tabel1[[#This Row],[hoeveelheid vrijdag]]+Tabel1[[#This Row],[hoeveelheid zaterdag]]</calculatedColumnFormula>
    </tableColumn>
    <tableColumn id="25" name="eenheid " dataDxfId="7" totalsRowDxfId="6"/>
    <tableColumn id="24" name="prijs eenheid" dataDxfId="5" totalsRowDxfId="4"/>
    <tableColumn id="20" name="bedrag" totalsRowFunction="custom" dataDxfId="3" totalsRowDxfId="2">
      <calculatedColumnFormula>+Tabel1[[#This Row],[totaal maandag t/m zaterdag]]*Tabel1[[#This Row],[prijs eenheid]]</calculatedColumnFormula>
      <totalsRowFormula>SUBTOTAL(109,V6:V19)</totalsRowFormula>
    </tableColumn>
    <tableColumn id="17" name="opmerking" dataDxfId="1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tabColor rgb="FFFFFF00"/>
  </sheetPr>
  <dimension ref="A1:X20"/>
  <sheetViews>
    <sheetView showGridLines="0" tabSelected="1" zoomScaleNormal="100" workbookViewId="0">
      <pane xSplit="2" ySplit="5" topLeftCell="C6" activePane="bottomRight" state="frozen"/>
      <selection pane="topRight" activeCell="D1" sqref="D1"/>
      <selection pane="bottomLeft" activeCell="A14" sqref="A14"/>
      <selection pane="bottomRight"/>
    </sheetView>
  </sheetViews>
  <sheetFormatPr defaultColWidth="9.33203125" defaultRowHeight="11.25" x14ac:dyDescent="0.2"/>
  <cols>
    <col min="1" max="1" width="5.83203125" style="6" customWidth="1"/>
    <col min="2" max="2" width="5.5" style="2" customWidth="1"/>
    <col min="3" max="3" width="14.83203125" style="2" customWidth="1"/>
    <col min="4" max="4" width="21.6640625" style="2" customWidth="1"/>
    <col min="5" max="5" width="14.83203125" style="2" customWidth="1"/>
    <col min="6" max="6" width="5.6640625" style="2" customWidth="1"/>
    <col min="7" max="7" width="6.83203125" style="3" customWidth="1"/>
    <col min="8" max="8" width="6.83203125" style="4" customWidth="1"/>
    <col min="9" max="9" width="6.83203125" style="3" customWidth="1"/>
    <col min="10" max="10" width="6.83203125" style="2" customWidth="1"/>
    <col min="11" max="11" width="6.83203125" style="3" customWidth="1"/>
    <col min="12" max="12" width="6.83203125" style="2" customWidth="1"/>
    <col min="13" max="13" width="6.83203125" style="3" customWidth="1"/>
    <col min="14" max="14" width="6.83203125" style="2" customWidth="1"/>
    <col min="15" max="15" width="6.83203125" style="3" customWidth="1"/>
    <col min="16" max="16" width="6.83203125" style="2" customWidth="1"/>
    <col min="17" max="17" width="6.83203125" style="3" customWidth="1"/>
    <col min="18" max="18" width="6.83203125" style="2" customWidth="1"/>
    <col min="19" max="19" width="12.5" style="5" customWidth="1"/>
    <col min="20" max="20" width="9.6640625" style="6" customWidth="1"/>
    <col min="21" max="21" width="10.5" style="5" customWidth="1"/>
    <col min="22" max="22" width="13.6640625" style="5" customWidth="1"/>
    <col min="23" max="23" width="31" style="6" customWidth="1"/>
    <col min="24" max="24" width="3.6640625" style="8" customWidth="1"/>
    <col min="25" max="16384" width="9.33203125" style="8"/>
  </cols>
  <sheetData>
    <row r="1" spans="1:24" ht="10.5" customHeight="1" x14ac:dyDescent="0.2">
      <c r="A1" s="1"/>
      <c r="X1" s="7"/>
    </row>
    <row r="2" spans="1:24" ht="12.75" x14ac:dyDescent="0.2">
      <c r="A2" s="57">
        <v>2016</v>
      </c>
      <c r="B2" s="58"/>
      <c r="C2"/>
      <c r="E2" s="9"/>
      <c r="X2" s="7"/>
    </row>
    <row r="3" spans="1:24" x14ac:dyDescent="0.2">
      <c r="C3"/>
      <c r="E3"/>
      <c r="X3" s="7"/>
    </row>
    <row r="4" spans="1:24" s="11" customFormat="1" ht="16.899999999999999" customHeight="1" x14ac:dyDescent="0.25">
      <c r="A4" s="59" t="s">
        <v>0</v>
      </c>
      <c r="B4" s="60"/>
      <c r="C4" s="61" t="s">
        <v>1</v>
      </c>
      <c r="D4" s="62"/>
      <c r="E4" s="62"/>
      <c r="F4" s="63"/>
      <c r="G4" s="64" t="s">
        <v>2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6"/>
      <c r="X4" s="10"/>
    </row>
    <row r="5" spans="1:24" ht="48.6" customHeight="1" x14ac:dyDescent="0.2">
      <c r="A5" s="12" t="s">
        <v>3</v>
      </c>
      <c r="B5" s="13" t="s">
        <v>4</v>
      </c>
      <c r="C5" s="14" t="s">
        <v>5</v>
      </c>
      <c r="D5" s="15" t="s">
        <v>6</v>
      </c>
      <c r="E5" s="15" t="s">
        <v>7</v>
      </c>
      <c r="F5" s="16" t="s">
        <v>8</v>
      </c>
      <c r="G5" s="17" t="s">
        <v>9</v>
      </c>
      <c r="H5" s="18" t="s">
        <v>10</v>
      </c>
      <c r="I5" s="19" t="s">
        <v>11</v>
      </c>
      <c r="J5" s="20" t="s">
        <v>12</v>
      </c>
      <c r="K5" s="21" t="s">
        <v>13</v>
      </c>
      <c r="L5" s="22" t="s">
        <v>14</v>
      </c>
      <c r="M5" s="21" t="s">
        <v>15</v>
      </c>
      <c r="N5" s="20" t="s">
        <v>16</v>
      </c>
      <c r="O5" s="23" t="s">
        <v>17</v>
      </c>
      <c r="P5" s="20" t="s">
        <v>18</v>
      </c>
      <c r="Q5" s="24" t="s">
        <v>19</v>
      </c>
      <c r="R5" s="25" t="s">
        <v>20</v>
      </c>
      <c r="S5" s="26" t="s">
        <v>21</v>
      </c>
      <c r="T5" s="27" t="s">
        <v>22</v>
      </c>
      <c r="U5" s="28" t="s">
        <v>23</v>
      </c>
      <c r="V5" s="29" t="s">
        <v>24</v>
      </c>
      <c r="W5" s="30" t="s">
        <v>25</v>
      </c>
    </row>
    <row r="6" spans="1:24" ht="11.25" customHeight="1" x14ac:dyDescent="0.2">
      <c r="A6" s="31">
        <v>5</v>
      </c>
      <c r="B6" s="32">
        <f>IF(Tabel1[[#This Row],[wk ]]=0," ",IF(Tabel1[[#This Row],[wk ]]&lt;14,1,IF(Tabel1[[#This Row],[wk ]]&lt;25,2,IF(Tabel1[[#This Row],[wk ]]&lt;40,3,IF(Tabel1[[#This Row],[wk ]]&gt;39,4)))))</f>
        <v>1</v>
      </c>
      <c r="C6" s="33" t="s">
        <v>26</v>
      </c>
      <c r="D6" s="34" t="s">
        <v>27</v>
      </c>
      <c r="E6" s="34">
        <v>345</v>
      </c>
      <c r="F6" s="35">
        <v>46</v>
      </c>
      <c r="G6" s="36">
        <f>+IF(Tabel1[[#This Row],[wk ]]&gt;0,(7*Tabel1[[#This Row],[wk ]])+$A$1," ")</f>
        <v>35</v>
      </c>
      <c r="H6" s="37">
        <v>8</v>
      </c>
      <c r="I6" s="38">
        <f>+IF(Tabel1[[#This Row],[wk ]]&gt;0,Tabel1[[#This Row],[ datum maandag]]+1," ")</f>
        <v>36</v>
      </c>
      <c r="J6" s="37"/>
      <c r="K6" s="39">
        <f>+IF(Tabel1[[#This Row],[wk ]]&gt;0,Tabel1[[#This Row],[datum dinsdag]]+1," ")</f>
        <v>37</v>
      </c>
      <c r="L6" s="37"/>
      <c r="M6" s="39">
        <f>+IF(Tabel1[[#This Row],[wk ]]&gt;0,Tabel1[[#This Row],[datum woensdag]]+1," ")</f>
        <v>38</v>
      </c>
      <c r="N6" s="37"/>
      <c r="O6" s="39">
        <f>+IF(Tabel1[[#This Row],[wk ]]&gt;0,Tabel1[[#This Row],[datum donderdag]]+1," ")</f>
        <v>39</v>
      </c>
      <c r="P6" s="37"/>
      <c r="Q6" s="39">
        <f>+IF(Tabel1[[#This Row],[wk ]]&gt;0,Tabel1[[#This Row],[datum vrijdag]]+1," ")</f>
        <v>40</v>
      </c>
      <c r="R6" s="37"/>
      <c r="S6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8</v>
      </c>
      <c r="T6" s="41" t="s">
        <v>28</v>
      </c>
      <c r="U6" s="42">
        <v>82</v>
      </c>
      <c r="V6" s="42">
        <f>+Tabel1[[#This Row],[totaal maandag t/m zaterdag]]*Tabel1[[#This Row],[prijs eenheid]]</f>
        <v>656</v>
      </c>
      <c r="W6" s="35"/>
    </row>
    <row r="7" spans="1:24" ht="11.25" customHeight="1" x14ac:dyDescent="0.2">
      <c r="A7" s="31">
        <v>26</v>
      </c>
      <c r="B7" s="32">
        <f>IF(Tabel1[[#This Row],[wk ]]=0," ",IF(Tabel1[[#This Row],[wk ]]&lt;14,1,IF(Tabel1[[#This Row],[wk ]]&lt;25,2,IF(Tabel1[[#This Row],[wk ]]&lt;40,3,IF(Tabel1[[#This Row],[wk ]]&gt;39,4)))))</f>
        <v>3</v>
      </c>
      <c r="C7" s="33" t="s">
        <v>29</v>
      </c>
      <c r="D7" s="34" t="s">
        <v>30</v>
      </c>
      <c r="E7" s="34" t="s">
        <v>31</v>
      </c>
      <c r="F7" s="35">
        <v>16</v>
      </c>
      <c r="G7" s="36">
        <f>+IF(Tabel1[[#This Row],[wk ]]&gt;0,(7*Tabel1[[#This Row],[wk ]])+$A$1," ")</f>
        <v>182</v>
      </c>
      <c r="H7" s="37">
        <v>40</v>
      </c>
      <c r="I7" s="38">
        <f>+IF(Tabel1[[#This Row],[wk ]]&gt;0,Tabel1[[#This Row],[ datum maandag]]+1," ")</f>
        <v>183</v>
      </c>
      <c r="J7" s="37"/>
      <c r="K7" s="39">
        <f>+IF(Tabel1[[#This Row],[wk ]]&gt;0,Tabel1[[#This Row],[datum dinsdag]]+1," ")</f>
        <v>184</v>
      </c>
      <c r="L7" s="37"/>
      <c r="M7" s="39">
        <f>+IF(Tabel1[[#This Row],[wk ]]&gt;0,Tabel1[[#This Row],[datum woensdag]]+1," ")</f>
        <v>185</v>
      </c>
      <c r="N7" s="37"/>
      <c r="O7" s="39">
        <f>+IF(Tabel1[[#This Row],[wk ]]&gt;0,Tabel1[[#This Row],[datum donderdag]]+1," ")</f>
        <v>186</v>
      </c>
      <c r="P7" s="37"/>
      <c r="Q7" s="39">
        <f>+IF(Tabel1[[#This Row],[wk ]]&gt;0,Tabel1[[#This Row],[datum vrijdag]]+1," ")</f>
        <v>187</v>
      </c>
      <c r="R7" s="37"/>
      <c r="S7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40</v>
      </c>
      <c r="T7" s="41" t="s">
        <v>28</v>
      </c>
      <c r="U7" s="42">
        <v>60</v>
      </c>
      <c r="V7" s="42">
        <f>+Tabel1[[#This Row],[totaal maandag t/m zaterdag]]*Tabel1[[#This Row],[prijs eenheid]]</f>
        <v>2400</v>
      </c>
      <c r="W7" s="35"/>
    </row>
    <row r="8" spans="1:24" ht="11.25" customHeight="1" x14ac:dyDescent="0.2">
      <c r="A8" s="31">
        <v>26</v>
      </c>
      <c r="B8" s="32">
        <f>IF(Tabel1[[#This Row],[wk ]]=0," ",IF(Tabel1[[#This Row],[wk ]]&lt;14,1,IF(Tabel1[[#This Row],[wk ]]&lt;25,2,IF(Tabel1[[#This Row],[wk ]]&lt;40,3,IF(Tabel1[[#This Row],[wk ]]&gt;39,4)))))</f>
        <v>3</v>
      </c>
      <c r="C8" s="33" t="s">
        <v>29</v>
      </c>
      <c r="D8" s="34" t="s">
        <v>30</v>
      </c>
      <c r="E8" s="34" t="s">
        <v>31</v>
      </c>
      <c r="F8" s="35">
        <v>16</v>
      </c>
      <c r="G8" s="36">
        <f>+IF(Tabel1[[#This Row],[wk ]]&gt;0,(7*Tabel1[[#This Row],[wk ]])+$A$1," ")</f>
        <v>182</v>
      </c>
      <c r="H8" s="37">
        <v>40</v>
      </c>
      <c r="I8" s="38">
        <f>+IF(Tabel1[[#This Row],[wk ]]&gt;0,Tabel1[[#This Row],[ datum maandag]]+1," ")</f>
        <v>183</v>
      </c>
      <c r="J8" s="37"/>
      <c r="K8" s="39">
        <f>+IF(Tabel1[[#This Row],[wk ]]&gt;0,Tabel1[[#This Row],[datum dinsdag]]+1," ")</f>
        <v>184</v>
      </c>
      <c r="L8" s="37"/>
      <c r="M8" s="39">
        <f>+IF(Tabel1[[#This Row],[wk ]]&gt;0,Tabel1[[#This Row],[datum woensdag]]+1," ")</f>
        <v>185</v>
      </c>
      <c r="N8" s="37"/>
      <c r="O8" s="39">
        <f>+IF(Tabel1[[#This Row],[wk ]]&gt;0,Tabel1[[#This Row],[datum donderdag]]+1," ")</f>
        <v>186</v>
      </c>
      <c r="P8" s="37"/>
      <c r="Q8" s="39">
        <f>+IF(Tabel1[[#This Row],[wk ]]&gt;0,Tabel1[[#This Row],[datum vrijdag]]+1," ")</f>
        <v>187</v>
      </c>
      <c r="R8" s="37"/>
      <c r="S8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40</v>
      </c>
      <c r="T8" s="41" t="s">
        <v>28</v>
      </c>
      <c r="U8" s="42">
        <v>60</v>
      </c>
      <c r="V8" s="42">
        <f>+Tabel1[[#This Row],[totaal maandag t/m zaterdag]]*Tabel1[[#This Row],[prijs eenheid]]</f>
        <v>2400</v>
      </c>
      <c r="W8" s="35"/>
    </row>
    <row r="9" spans="1:24" ht="11.25" customHeight="1" x14ac:dyDescent="0.2">
      <c r="A9" s="31">
        <v>26</v>
      </c>
      <c r="B9" s="32">
        <f>IF(Tabel1[[#This Row],[wk ]]=0," ",IF(Tabel1[[#This Row],[wk ]]&lt;14,1,IF(Tabel1[[#This Row],[wk ]]&lt;25,2,IF(Tabel1[[#This Row],[wk ]]&lt;40,3,IF(Tabel1[[#This Row],[wk ]]&gt;39,4)))))</f>
        <v>3</v>
      </c>
      <c r="C9" s="33" t="s">
        <v>29</v>
      </c>
      <c r="D9" s="34" t="s">
        <v>30</v>
      </c>
      <c r="E9" s="34" t="s">
        <v>31</v>
      </c>
      <c r="F9" s="35">
        <v>16</v>
      </c>
      <c r="G9" s="36">
        <f>+IF(Tabel1[[#This Row],[wk ]]&gt;0,(7*Tabel1[[#This Row],[wk ]])+$A$1," ")</f>
        <v>182</v>
      </c>
      <c r="H9" s="37">
        <v>40</v>
      </c>
      <c r="I9" s="38">
        <f>+IF(Tabel1[[#This Row],[wk ]]&gt;0,Tabel1[[#This Row],[ datum maandag]]+1," ")</f>
        <v>183</v>
      </c>
      <c r="J9" s="37"/>
      <c r="K9" s="39">
        <f>+IF(Tabel1[[#This Row],[wk ]]&gt;0,Tabel1[[#This Row],[datum dinsdag]]+1," ")</f>
        <v>184</v>
      </c>
      <c r="L9" s="37"/>
      <c r="M9" s="39">
        <f>+IF(Tabel1[[#This Row],[wk ]]&gt;0,Tabel1[[#This Row],[datum woensdag]]+1," ")</f>
        <v>185</v>
      </c>
      <c r="N9" s="37"/>
      <c r="O9" s="39">
        <f>+IF(Tabel1[[#This Row],[wk ]]&gt;0,Tabel1[[#This Row],[datum donderdag]]+1," ")</f>
        <v>186</v>
      </c>
      <c r="P9" s="37"/>
      <c r="Q9" s="39">
        <f>+IF(Tabel1[[#This Row],[wk ]]&gt;0,Tabel1[[#This Row],[datum vrijdag]]+1," ")</f>
        <v>187</v>
      </c>
      <c r="R9" s="37"/>
      <c r="S9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40</v>
      </c>
      <c r="T9" s="41" t="s">
        <v>28</v>
      </c>
      <c r="U9" s="42">
        <v>60</v>
      </c>
      <c r="V9" s="42">
        <f>+Tabel1[[#This Row],[totaal maandag t/m zaterdag]]*Tabel1[[#This Row],[prijs eenheid]]</f>
        <v>2400</v>
      </c>
      <c r="W9" s="35"/>
    </row>
    <row r="10" spans="1:24" ht="11.25" customHeight="1" x14ac:dyDescent="0.2">
      <c r="A10" s="31">
        <v>26</v>
      </c>
      <c r="B10" s="32">
        <f>IF(Tabel1[[#This Row],[wk ]]=0," ",IF(Tabel1[[#This Row],[wk ]]&lt;14,1,IF(Tabel1[[#This Row],[wk ]]&lt;25,2,IF(Tabel1[[#This Row],[wk ]]&lt;40,3,IF(Tabel1[[#This Row],[wk ]]&gt;39,4)))))</f>
        <v>3</v>
      </c>
      <c r="C10" s="33" t="s">
        <v>29</v>
      </c>
      <c r="D10" s="34" t="s">
        <v>30</v>
      </c>
      <c r="E10" s="34" t="s">
        <v>31</v>
      </c>
      <c r="F10" s="35">
        <v>16</v>
      </c>
      <c r="G10" s="36">
        <f>+IF(Tabel1[[#This Row],[wk ]]&gt;0,(7*Tabel1[[#This Row],[wk ]])+$A$1," ")</f>
        <v>182</v>
      </c>
      <c r="H10" s="37">
        <v>40</v>
      </c>
      <c r="I10" s="38">
        <f>+IF(Tabel1[[#This Row],[wk ]]&gt;0,Tabel1[[#This Row],[ datum maandag]]+1," ")</f>
        <v>183</v>
      </c>
      <c r="J10" s="37"/>
      <c r="K10" s="39">
        <f>+IF(Tabel1[[#This Row],[wk ]]&gt;0,Tabel1[[#This Row],[datum dinsdag]]+1," ")</f>
        <v>184</v>
      </c>
      <c r="L10" s="37"/>
      <c r="M10" s="39">
        <f>+IF(Tabel1[[#This Row],[wk ]]&gt;0,Tabel1[[#This Row],[datum woensdag]]+1," ")</f>
        <v>185</v>
      </c>
      <c r="N10" s="37"/>
      <c r="O10" s="39">
        <f>+IF(Tabel1[[#This Row],[wk ]]&gt;0,Tabel1[[#This Row],[datum donderdag]]+1," ")</f>
        <v>186</v>
      </c>
      <c r="P10" s="37"/>
      <c r="Q10" s="39">
        <f>+IF(Tabel1[[#This Row],[wk ]]&gt;0,Tabel1[[#This Row],[datum vrijdag]]+1," ")</f>
        <v>187</v>
      </c>
      <c r="R10" s="37"/>
      <c r="S10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40</v>
      </c>
      <c r="T10" s="41" t="s">
        <v>28</v>
      </c>
      <c r="U10" s="42">
        <v>60</v>
      </c>
      <c r="V10" s="42">
        <f>+Tabel1[[#This Row],[totaal maandag t/m zaterdag]]*Tabel1[[#This Row],[prijs eenheid]]</f>
        <v>2400</v>
      </c>
      <c r="W10" s="35"/>
    </row>
    <row r="11" spans="1:24" ht="11.25" customHeight="1" x14ac:dyDescent="0.2">
      <c r="A11" s="31">
        <v>26</v>
      </c>
      <c r="B11" s="32">
        <f>IF(Tabel1[[#This Row],[wk ]]=0," ",IF(Tabel1[[#This Row],[wk ]]&lt;14,1,IF(Tabel1[[#This Row],[wk ]]&lt;25,2,IF(Tabel1[[#This Row],[wk ]]&lt;40,3,IF(Tabel1[[#This Row],[wk ]]&gt;39,4)))))</f>
        <v>3</v>
      </c>
      <c r="C11" s="33" t="s">
        <v>29</v>
      </c>
      <c r="D11" s="34" t="s">
        <v>30</v>
      </c>
      <c r="E11" s="34" t="s">
        <v>31</v>
      </c>
      <c r="F11" s="35">
        <v>16</v>
      </c>
      <c r="G11" s="36">
        <f>+IF(Tabel1[[#This Row],[wk ]]&gt;0,(7*Tabel1[[#This Row],[wk ]])+$A$1," ")</f>
        <v>182</v>
      </c>
      <c r="H11" s="37">
        <v>40</v>
      </c>
      <c r="I11" s="38">
        <f>+IF(Tabel1[[#This Row],[wk ]]&gt;0,Tabel1[[#This Row],[ datum maandag]]+1," ")</f>
        <v>183</v>
      </c>
      <c r="J11" s="37"/>
      <c r="K11" s="39">
        <f>+IF(Tabel1[[#This Row],[wk ]]&gt;0,Tabel1[[#This Row],[datum dinsdag]]+1," ")</f>
        <v>184</v>
      </c>
      <c r="L11" s="37"/>
      <c r="M11" s="39">
        <f>+IF(Tabel1[[#This Row],[wk ]]&gt;0,Tabel1[[#This Row],[datum woensdag]]+1," ")</f>
        <v>185</v>
      </c>
      <c r="N11" s="37"/>
      <c r="O11" s="39">
        <f>+IF(Tabel1[[#This Row],[wk ]]&gt;0,Tabel1[[#This Row],[datum donderdag]]+1," ")</f>
        <v>186</v>
      </c>
      <c r="P11" s="37"/>
      <c r="Q11" s="39">
        <f>+IF(Tabel1[[#This Row],[wk ]]&gt;0,Tabel1[[#This Row],[datum vrijdag]]+1," ")</f>
        <v>187</v>
      </c>
      <c r="R11" s="37"/>
      <c r="S11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40</v>
      </c>
      <c r="T11" s="41" t="s">
        <v>28</v>
      </c>
      <c r="U11" s="42">
        <v>60</v>
      </c>
      <c r="V11" s="42">
        <f>+Tabel1[[#This Row],[totaal maandag t/m zaterdag]]*Tabel1[[#This Row],[prijs eenheid]]</f>
        <v>2400</v>
      </c>
      <c r="W11" s="35"/>
    </row>
    <row r="12" spans="1:24" ht="11.25" customHeight="1" x14ac:dyDescent="0.2">
      <c r="A12" s="31">
        <v>26</v>
      </c>
      <c r="B12" s="32">
        <f>IF(Tabel1[[#This Row],[wk ]]=0," ",IF(Tabel1[[#This Row],[wk ]]&lt;14,1,IF(Tabel1[[#This Row],[wk ]]&lt;25,2,IF(Tabel1[[#This Row],[wk ]]&lt;40,3,IF(Tabel1[[#This Row],[wk ]]&gt;39,4)))))</f>
        <v>3</v>
      </c>
      <c r="C12" s="33" t="s">
        <v>29</v>
      </c>
      <c r="D12" s="34" t="s">
        <v>30</v>
      </c>
      <c r="E12" s="34" t="s">
        <v>31</v>
      </c>
      <c r="F12" s="35">
        <v>16</v>
      </c>
      <c r="G12" s="36">
        <f>+IF(Tabel1[[#This Row],[wk ]]&gt;0,(7*Tabel1[[#This Row],[wk ]])+$A$1," ")</f>
        <v>182</v>
      </c>
      <c r="H12" s="37">
        <v>40</v>
      </c>
      <c r="I12" s="38">
        <f>+IF(Tabel1[[#This Row],[wk ]]&gt;0,Tabel1[[#This Row],[ datum maandag]]+1," ")</f>
        <v>183</v>
      </c>
      <c r="J12" s="37"/>
      <c r="K12" s="39">
        <f>+IF(Tabel1[[#This Row],[wk ]]&gt;0,Tabel1[[#This Row],[datum dinsdag]]+1," ")</f>
        <v>184</v>
      </c>
      <c r="L12" s="37"/>
      <c r="M12" s="39">
        <f>+IF(Tabel1[[#This Row],[wk ]]&gt;0,Tabel1[[#This Row],[datum woensdag]]+1," ")</f>
        <v>185</v>
      </c>
      <c r="N12" s="37"/>
      <c r="O12" s="39">
        <f>+IF(Tabel1[[#This Row],[wk ]]&gt;0,Tabel1[[#This Row],[datum donderdag]]+1," ")</f>
        <v>186</v>
      </c>
      <c r="P12" s="37"/>
      <c r="Q12" s="39">
        <f>+IF(Tabel1[[#This Row],[wk ]]&gt;0,Tabel1[[#This Row],[datum vrijdag]]+1," ")</f>
        <v>187</v>
      </c>
      <c r="R12" s="37"/>
      <c r="S12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40</v>
      </c>
      <c r="T12" s="41" t="s">
        <v>28</v>
      </c>
      <c r="U12" s="42">
        <v>60</v>
      </c>
      <c r="V12" s="42">
        <f>+Tabel1[[#This Row],[totaal maandag t/m zaterdag]]*Tabel1[[#This Row],[prijs eenheid]]</f>
        <v>2400</v>
      </c>
      <c r="W12" s="35"/>
    </row>
    <row r="13" spans="1:24" ht="11.25" customHeight="1" x14ac:dyDescent="0.2">
      <c r="A13" s="31"/>
      <c r="B13" s="32" t="str">
        <f>IF(Tabel1[[#This Row],[wk ]]=0," ",IF(Tabel1[[#This Row],[wk ]]&lt;14,1,IF(Tabel1[[#This Row],[wk ]]&lt;25,2,IF(Tabel1[[#This Row],[wk ]]&lt;40,3,IF(Tabel1[[#This Row],[wk ]]&gt;39,4)))))</f>
        <v xml:space="preserve"> </v>
      </c>
      <c r="C13" s="33"/>
      <c r="D13" s="34"/>
      <c r="E13" s="34"/>
      <c r="F13" s="35"/>
      <c r="G13" s="36" t="str">
        <f>+IF(Tabel1[[#This Row],[wk ]]&gt;0,(7*Tabel1[[#This Row],[wk ]])+$A$1," ")</f>
        <v xml:space="preserve"> </v>
      </c>
      <c r="H13" s="37"/>
      <c r="I13" s="38" t="str">
        <f>+IF(Tabel1[[#This Row],[wk ]]&gt;0,Tabel1[[#This Row],[ datum maandag]]+1," ")</f>
        <v xml:space="preserve"> </v>
      </c>
      <c r="J13" s="37"/>
      <c r="K13" s="39" t="str">
        <f>+IF(Tabel1[[#This Row],[wk ]]&gt;0,Tabel1[[#This Row],[datum dinsdag]]+1," ")</f>
        <v xml:space="preserve"> </v>
      </c>
      <c r="L13" s="37"/>
      <c r="M13" s="39" t="str">
        <f>+IF(Tabel1[[#This Row],[wk ]]&gt;0,Tabel1[[#This Row],[datum woensdag]]+1," ")</f>
        <v xml:space="preserve"> </v>
      </c>
      <c r="N13" s="37"/>
      <c r="O13" s="39" t="str">
        <f>+IF(Tabel1[[#This Row],[wk ]]&gt;0,Tabel1[[#This Row],[datum donderdag]]+1," ")</f>
        <v xml:space="preserve"> </v>
      </c>
      <c r="P13" s="37"/>
      <c r="Q13" s="39" t="str">
        <f>+IF(Tabel1[[#This Row],[wk ]]&gt;0,Tabel1[[#This Row],[datum vrijdag]]+1," ")</f>
        <v xml:space="preserve"> </v>
      </c>
      <c r="R13" s="37"/>
      <c r="S13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0</v>
      </c>
      <c r="T13" s="41"/>
      <c r="U13" s="42"/>
      <c r="V13" s="42">
        <f>+Tabel1[[#This Row],[totaal maandag t/m zaterdag]]*Tabel1[[#This Row],[prijs eenheid]]</f>
        <v>0</v>
      </c>
      <c r="W13" s="35"/>
    </row>
    <row r="14" spans="1:24" ht="11.25" customHeight="1" x14ac:dyDescent="0.2">
      <c r="A14" s="31"/>
      <c r="B14" s="32" t="str">
        <f>IF(Tabel1[[#This Row],[wk ]]=0," ",IF(Tabel1[[#This Row],[wk ]]&lt;14,1,IF(Tabel1[[#This Row],[wk ]]&lt;25,2,IF(Tabel1[[#This Row],[wk ]]&lt;40,3,IF(Tabel1[[#This Row],[wk ]]&gt;39,4)))))</f>
        <v xml:space="preserve"> </v>
      </c>
      <c r="C14" s="33"/>
      <c r="D14" s="34"/>
      <c r="E14" s="34"/>
      <c r="F14" s="35"/>
      <c r="G14" s="36" t="str">
        <f>+IF(Tabel1[[#This Row],[wk ]]&gt;0,(7*Tabel1[[#This Row],[wk ]])+$A$1," ")</f>
        <v xml:space="preserve"> </v>
      </c>
      <c r="H14" s="37"/>
      <c r="I14" s="38" t="str">
        <f>+IF(Tabel1[[#This Row],[wk ]]&gt;0,Tabel1[[#This Row],[ datum maandag]]+1," ")</f>
        <v xml:space="preserve"> </v>
      </c>
      <c r="J14" s="37"/>
      <c r="K14" s="39" t="str">
        <f>+IF(Tabel1[[#This Row],[wk ]]&gt;0,Tabel1[[#This Row],[datum dinsdag]]+1," ")</f>
        <v xml:space="preserve"> </v>
      </c>
      <c r="L14" s="37"/>
      <c r="M14" s="39" t="str">
        <f>+IF(Tabel1[[#This Row],[wk ]]&gt;0,Tabel1[[#This Row],[datum woensdag]]+1," ")</f>
        <v xml:space="preserve"> </v>
      </c>
      <c r="N14" s="37"/>
      <c r="O14" s="39" t="str">
        <f>+IF(Tabel1[[#This Row],[wk ]]&gt;0,Tabel1[[#This Row],[datum donderdag]]+1," ")</f>
        <v xml:space="preserve"> </v>
      </c>
      <c r="P14" s="37"/>
      <c r="Q14" s="39" t="str">
        <f>+IF(Tabel1[[#This Row],[wk ]]&gt;0,Tabel1[[#This Row],[datum vrijdag]]+1," ")</f>
        <v xml:space="preserve"> </v>
      </c>
      <c r="R14" s="37"/>
      <c r="S14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0</v>
      </c>
      <c r="T14" s="41"/>
      <c r="U14" s="42"/>
      <c r="V14" s="42">
        <f>+Tabel1[[#This Row],[totaal maandag t/m zaterdag]]*Tabel1[[#This Row],[prijs eenheid]]</f>
        <v>0</v>
      </c>
      <c r="W14" s="35"/>
    </row>
    <row r="15" spans="1:24" ht="11.25" customHeight="1" x14ac:dyDescent="0.2">
      <c r="A15" s="31"/>
      <c r="B15" s="32" t="str">
        <f>IF(Tabel1[[#This Row],[wk ]]=0," ",IF(Tabel1[[#This Row],[wk ]]&lt;14,1,IF(Tabel1[[#This Row],[wk ]]&lt;25,2,IF(Tabel1[[#This Row],[wk ]]&lt;40,3,IF(Tabel1[[#This Row],[wk ]]&gt;39,4)))))</f>
        <v xml:space="preserve"> </v>
      </c>
      <c r="C15" s="33"/>
      <c r="D15" s="34"/>
      <c r="E15" s="34"/>
      <c r="F15" s="35"/>
      <c r="G15" s="36" t="str">
        <f>+IF(Tabel1[[#This Row],[wk ]]&gt;0,(7*Tabel1[[#This Row],[wk ]])+$A$1," ")</f>
        <v xml:space="preserve"> </v>
      </c>
      <c r="H15" s="37"/>
      <c r="I15" s="38" t="str">
        <f>+IF(Tabel1[[#This Row],[wk ]]&gt;0,Tabel1[[#This Row],[ datum maandag]]+1," ")</f>
        <v xml:space="preserve"> </v>
      </c>
      <c r="J15" s="37"/>
      <c r="K15" s="39" t="str">
        <f>+IF(Tabel1[[#This Row],[wk ]]&gt;0,Tabel1[[#This Row],[datum dinsdag]]+1," ")</f>
        <v xml:space="preserve"> </v>
      </c>
      <c r="L15" s="37"/>
      <c r="M15" s="39" t="str">
        <f>+IF(Tabel1[[#This Row],[wk ]]&gt;0,Tabel1[[#This Row],[datum woensdag]]+1," ")</f>
        <v xml:space="preserve"> </v>
      </c>
      <c r="N15" s="37"/>
      <c r="O15" s="39" t="str">
        <f>+IF(Tabel1[[#This Row],[wk ]]&gt;0,Tabel1[[#This Row],[datum donderdag]]+1," ")</f>
        <v xml:space="preserve"> </v>
      </c>
      <c r="P15" s="37"/>
      <c r="Q15" s="39" t="str">
        <f>+IF(Tabel1[[#This Row],[wk ]]&gt;0,Tabel1[[#This Row],[datum vrijdag]]+1," ")</f>
        <v xml:space="preserve"> </v>
      </c>
      <c r="R15" s="37"/>
      <c r="S15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0</v>
      </c>
      <c r="T15" s="41"/>
      <c r="U15" s="42"/>
      <c r="V15" s="42">
        <f>+Tabel1[[#This Row],[totaal maandag t/m zaterdag]]*Tabel1[[#This Row],[prijs eenheid]]</f>
        <v>0</v>
      </c>
      <c r="W15" s="35"/>
    </row>
    <row r="16" spans="1:24" ht="11.25" customHeight="1" x14ac:dyDescent="0.2">
      <c r="A16" s="31"/>
      <c r="B16" s="32" t="str">
        <f>IF(Tabel1[[#This Row],[wk ]]=0," ",IF(Tabel1[[#This Row],[wk ]]&lt;14,1,IF(Tabel1[[#This Row],[wk ]]&lt;25,2,IF(Tabel1[[#This Row],[wk ]]&lt;40,3,IF(Tabel1[[#This Row],[wk ]]&gt;39,4)))))</f>
        <v xml:space="preserve"> </v>
      </c>
      <c r="C16" s="33"/>
      <c r="D16" s="34"/>
      <c r="E16" s="34"/>
      <c r="F16" s="35"/>
      <c r="G16" s="36" t="str">
        <f>+IF(Tabel1[[#This Row],[wk ]]&gt;0,(7*Tabel1[[#This Row],[wk ]])+$A$1," ")</f>
        <v xml:space="preserve"> </v>
      </c>
      <c r="H16" s="37"/>
      <c r="I16" s="38" t="str">
        <f>+IF(Tabel1[[#This Row],[wk ]]&gt;0,Tabel1[[#This Row],[ datum maandag]]+1," ")</f>
        <v xml:space="preserve"> </v>
      </c>
      <c r="J16" s="37"/>
      <c r="K16" s="39" t="str">
        <f>+IF(Tabel1[[#This Row],[wk ]]&gt;0,Tabel1[[#This Row],[datum dinsdag]]+1," ")</f>
        <v xml:space="preserve"> </v>
      </c>
      <c r="L16" s="37"/>
      <c r="M16" s="39" t="str">
        <f>+IF(Tabel1[[#This Row],[wk ]]&gt;0,Tabel1[[#This Row],[datum woensdag]]+1," ")</f>
        <v xml:space="preserve"> </v>
      </c>
      <c r="N16" s="37"/>
      <c r="O16" s="39" t="str">
        <f>+IF(Tabel1[[#This Row],[wk ]]&gt;0,Tabel1[[#This Row],[datum donderdag]]+1," ")</f>
        <v xml:space="preserve"> </v>
      </c>
      <c r="P16" s="37"/>
      <c r="Q16" s="39" t="str">
        <f>+IF(Tabel1[[#This Row],[wk ]]&gt;0,Tabel1[[#This Row],[datum vrijdag]]+1," ")</f>
        <v xml:space="preserve"> </v>
      </c>
      <c r="R16" s="37"/>
      <c r="S16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0</v>
      </c>
      <c r="T16" s="41"/>
      <c r="U16" s="42"/>
      <c r="V16" s="42">
        <f>+Tabel1[[#This Row],[totaal maandag t/m zaterdag]]*Tabel1[[#This Row],[prijs eenheid]]</f>
        <v>0</v>
      </c>
      <c r="W16" s="35"/>
    </row>
    <row r="17" spans="1:23" ht="11.25" customHeight="1" x14ac:dyDescent="0.2">
      <c r="A17" s="31"/>
      <c r="B17" s="32" t="str">
        <f>IF(Tabel1[[#This Row],[wk ]]=0," ",IF(Tabel1[[#This Row],[wk ]]&lt;14,1,IF(Tabel1[[#This Row],[wk ]]&lt;25,2,IF(Tabel1[[#This Row],[wk ]]&lt;40,3,IF(Tabel1[[#This Row],[wk ]]&gt;39,4)))))</f>
        <v xml:space="preserve"> </v>
      </c>
      <c r="C17" s="33"/>
      <c r="D17" s="34"/>
      <c r="E17" s="34"/>
      <c r="F17" s="35"/>
      <c r="G17" s="36" t="str">
        <f>+IF(Tabel1[[#This Row],[wk ]]&gt;0,(7*Tabel1[[#This Row],[wk ]])+$A$1," ")</f>
        <v xml:space="preserve"> </v>
      </c>
      <c r="H17" s="37"/>
      <c r="I17" s="38" t="str">
        <f>+IF(Tabel1[[#This Row],[wk ]]&gt;0,Tabel1[[#This Row],[ datum maandag]]+1," ")</f>
        <v xml:space="preserve"> </v>
      </c>
      <c r="J17" s="37"/>
      <c r="K17" s="39" t="str">
        <f>+IF(Tabel1[[#This Row],[wk ]]&gt;0,Tabel1[[#This Row],[datum dinsdag]]+1," ")</f>
        <v xml:space="preserve"> </v>
      </c>
      <c r="L17" s="37"/>
      <c r="M17" s="39" t="str">
        <f>+IF(Tabel1[[#This Row],[wk ]]&gt;0,Tabel1[[#This Row],[datum woensdag]]+1," ")</f>
        <v xml:space="preserve"> </v>
      </c>
      <c r="N17" s="37"/>
      <c r="O17" s="39" t="str">
        <f>+IF(Tabel1[[#This Row],[wk ]]&gt;0,Tabel1[[#This Row],[datum donderdag]]+1," ")</f>
        <v xml:space="preserve"> </v>
      </c>
      <c r="P17" s="37"/>
      <c r="Q17" s="39" t="str">
        <f>+IF(Tabel1[[#This Row],[wk ]]&gt;0,Tabel1[[#This Row],[datum vrijdag]]+1," ")</f>
        <v xml:space="preserve"> </v>
      </c>
      <c r="R17" s="37"/>
      <c r="S17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0</v>
      </c>
      <c r="T17" s="41"/>
      <c r="U17" s="42"/>
      <c r="V17" s="42">
        <f>+Tabel1[[#This Row],[totaal maandag t/m zaterdag]]*Tabel1[[#This Row],[prijs eenheid]]</f>
        <v>0</v>
      </c>
      <c r="W17" s="35"/>
    </row>
    <row r="18" spans="1:23" ht="11.25" customHeight="1" x14ac:dyDescent="0.2">
      <c r="A18" s="31"/>
      <c r="B18" s="32" t="str">
        <f>IF(Tabel1[[#This Row],[wk ]]=0," ",IF(Tabel1[[#This Row],[wk ]]&lt;14,1,IF(Tabel1[[#This Row],[wk ]]&lt;25,2,IF(Tabel1[[#This Row],[wk ]]&lt;40,3,IF(Tabel1[[#This Row],[wk ]]&gt;39,4)))))</f>
        <v xml:space="preserve"> </v>
      </c>
      <c r="C18" s="33"/>
      <c r="D18" s="34"/>
      <c r="E18" s="34"/>
      <c r="F18" s="35"/>
      <c r="G18" s="36" t="str">
        <f>+IF(Tabel1[[#This Row],[wk ]]&gt;0,(7*Tabel1[[#This Row],[wk ]])+$A$1," ")</f>
        <v xml:space="preserve"> </v>
      </c>
      <c r="H18" s="37"/>
      <c r="I18" s="38" t="str">
        <f>+IF(Tabel1[[#This Row],[wk ]]&gt;0,Tabel1[[#This Row],[ datum maandag]]+1," ")</f>
        <v xml:space="preserve"> </v>
      </c>
      <c r="J18" s="37"/>
      <c r="K18" s="39" t="str">
        <f>+IF(Tabel1[[#This Row],[wk ]]&gt;0,Tabel1[[#This Row],[datum dinsdag]]+1," ")</f>
        <v xml:space="preserve"> </v>
      </c>
      <c r="L18" s="37"/>
      <c r="M18" s="39" t="str">
        <f>+IF(Tabel1[[#This Row],[wk ]]&gt;0,Tabel1[[#This Row],[datum woensdag]]+1," ")</f>
        <v xml:space="preserve"> </v>
      </c>
      <c r="N18" s="37"/>
      <c r="O18" s="39" t="str">
        <f>+IF(Tabel1[[#This Row],[wk ]]&gt;0,Tabel1[[#This Row],[datum donderdag]]+1," ")</f>
        <v xml:space="preserve"> </v>
      </c>
      <c r="P18" s="37"/>
      <c r="Q18" s="39" t="str">
        <f>+IF(Tabel1[[#This Row],[wk ]]&gt;0,Tabel1[[#This Row],[datum vrijdag]]+1," ")</f>
        <v xml:space="preserve"> </v>
      </c>
      <c r="R18" s="37"/>
      <c r="S18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0</v>
      </c>
      <c r="T18" s="41"/>
      <c r="U18" s="42"/>
      <c r="V18" s="42">
        <f>+Tabel1[[#This Row],[totaal maandag t/m zaterdag]]*Tabel1[[#This Row],[prijs eenheid]]</f>
        <v>0</v>
      </c>
      <c r="W18" s="35"/>
    </row>
    <row r="19" spans="1:23" ht="11.25" customHeight="1" x14ac:dyDescent="0.2">
      <c r="A19" s="31"/>
      <c r="B19" s="32" t="str">
        <f>IF(Tabel1[[#This Row],[wk ]]=0," ",IF(Tabel1[[#This Row],[wk ]]&lt;14,1,IF(Tabel1[[#This Row],[wk ]]&lt;25,2,IF(Tabel1[[#This Row],[wk ]]&lt;40,3,IF(Tabel1[[#This Row],[wk ]]&gt;39,4)))))</f>
        <v xml:space="preserve"> </v>
      </c>
      <c r="C19" s="33"/>
      <c r="D19" s="34"/>
      <c r="E19" s="34"/>
      <c r="F19" s="35"/>
      <c r="G19" s="36" t="str">
        <f>+IF(Tabel1[[#This Row],[wk ]]&gt;0,(7*Tabel1[[#This Row],[wk ]])+$A$1," ")</f>
        <v xml:space="preserve"> </v>
      </c>
      <c r="H19" s="37"/>
      <c r="I19" s="38" t="str">
        <f>+IF(Tabel1[[#This Row],[wk ]]&gt;0,Tabel1[[#This Row],[ datum maandag]]+1," ")</f>
        <v xml:space="preserve"> </v>
      </c>
      <c r="J19" s="37"/>
      <c r="K19" s="39" t="str">
        <f>+IF(Tabel1[[#This Row],[wk ]]&gt;0,Tabel1[[#This Row],[datum dinsdag]]+1," ")</f>
        <v xml:space="preserve"> </v>
      </c>
      <c r="L19" s="37"/>
      <c r="M19" s="39" t="str">
        <f>+IF(Tabel1[[#This Row],[wk ]]&gt;0,Tabel1[[#This Row],[datum woensdag]]+1," ")</f>
        <v xml:space="preserve"> </v>
      </c>
      <c r="N19" s="37"/>
      <c r="O19" s="39" t="str">
        <f>+IF(Tabel1[[#This Row],[wk ]]&gt;0,Tabel1[[#This Row],[datum donderdag]]+1," ")</f>
        <v xml:space="preserve"> </v>
      </c>
      <c r="P19" s="37"/>
      <c r="Q19" s="39" t="str">
        <f>+IF(Tabel1[[#This Row],[wk ]]&gt;0,Tabel1[[#This Row],[datum vrijdag]]+1," ")</f>
        <v xml:space="preserve"> </v>
      </c>
      <c r="R19" s="37"/>
      <c r="S19" s="40">
        <f>+Tabel1[[#This Row],[hoeveelheid maandag]]+Tabel1[[#This Row],[hoeveelheid dinsdag]]+Tabel1[[#This Row],[hoeveelheid woensdag]]+Tabel1[[#This Row],[hoeveelheid donderdag]]+Tabel1[[#This Row],[hoeveelheid vrijdag]]+Tabel1[[#This Row],[hoeveelheid zaterdag]]</f>
        <v>0</v>
      </c>
      <c r="T19" s="41"/>
      <c r="U19" s="42"/>
      <c r="V19" s="42">
        <f>+Tabel1[[#This Row],[totaal maandag t/m zaterdag]]*Tabel1[[#This Row],[prijs eenheid]]</f>
        <v>0</v>
      </c>
      <c r="W19" s="35"/>
    </row>
    <row r="20" spans="1:23" ht="12" x14ac:dyDescent="0.2">
      <c r="A20" s="43"/>
      <c r="B20" s="44"/>
      <c r="C20" s="45"/>
      <c r="D20" s="46"/>
      <c r="E20" s="46"/>
      <c r="F20" s="47"/>
      <c r="G20" s="48"/>
      <c r="H20" s="49">
        <f>SUBTOTAL(109,Tabel1[hoeveelheid maandag])</f>
        <v>248</v>
      </c>
      <c r="I20" s="50"/>
      <c r="J20" s="49">
        <f>SUBTOTAL(109,Tabel1[hoeveelheid dinsdag])</f>
        <v>0</v>
      </c>
      <c r="K20" s="50"/>
      <c r="L20" s="49">
        <f>SUBTOTAL(109,Tabel1[hoeveelheid woensdag])</f>
        <v>0</v>
      </c>
      <c r="M20" s="50"/>
      <c r="N20" s="49">
        <f>SUBTOTAL(109,Tabel1[hoeveelheid donderdag])</f>
        <v>0</v>
      </c>
      <c r="O20" s="50"/>
      <c r="P20" s="49">
        <f>SUBTOTAL(109,Tabel1[hoeveelheid vrijdag])</f>
        <v>0</v>
      </c>
      <c r="Q20" s="50"/>
      <c r="R20" s="51">
        <f>SUBTOTAL(109,Tabel1[hoeveelheid zaterdag])</f>
        <v>0</v>
      </c>
      <c r="S20" s="52">
        <f>SUBTOTAL(109,Tabel1[totaal maandag t/m zaterdag])</f>
        <v>248</v>
      </c>
      <c r="T20" s="53"/>
      <c r="U20" s="54"/>
      <c r="V20" s="55">
        <f>SUBTOTAL(109,V6:V19)</f>
        <v>15056</v>
      </c>
      <c r="W20" s="56"/>
    </row>
  </sheetData>
  <mergeCells count="4">
    <mergeCell ref="A2:B2"/>
    <mergeCell ref="A4:B4"/>
    <mergeCell ref="C4:F4"/>
    <mergeCell ref="G4:W4"/>
  </mergeCells>
  <conditionalFormatting sqref="R6:R19 H6:H19 J6:J19 L6:L19 N6:N19 P6:P19">
    <cfRule type="cellIs" dxfId="52" priority="3" operator="greaterThan">
      <formula>0</formula>
    </cfRule>
  </conditionalFormatting>
  <conditionalFormatting sqref="F6:F19">
    <cfRule type="cellIs" dxfId="51" priority="1" operator="equal">
      <formula>0</formula>
    </cfRule>
    <cfRule type="cellIs" dxfId="50" priority="2" operator="greaterThan">
      <formula>0</formula>
    </cfRule>
  </conditionalFormatting>
  <pageMargins left="0.31496062992125984" right="0.31496062992125984" top="0.55118110236220474" bottom="0.55118110236220474" header="0.31496062992125984" footer="0.31496062992125984"/>
  <pageSetup paperSize="8" scale="70" orientation="landscape" r:id="rId1"/>
  <headerFooter>
    <oddFooter>&amp;L&amp;D
&amp;C&amp;Z &amp;F &amp;A&amp;RPagina &amp;P van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gegevens</vt:lpstr>
      <vt:lpstr>gegevens!Print_Area</vt:lpstr>
      <vt:lpstr>gegevens!Print_Titles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2015-11-15T16:32:16Z</dcterms:created>
  <dcterms:modified xsi:type="dcterms:W3CDTF">2016-11-04T20:14:45Z</dcterms:modified>
</cp:coreProperties>
</file>